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Metinės tiesiai kėlimui\"/>
    </mc:Choice>
  </mc:AlternateContent>
  <xr:revisionPtr revIDLastSave="0" documentId="13_ncr:1_{1563B932-9C2F-4141-9551-6E358B968B93}" xr6:coauthVersionLast="47" xr6:coauthVersionMax="47" xr10:uidLastSave="{00000000-0000-0000-0000-000000000000}"/>
  <bookViews>
    <workbookView xWindow="19110" yWindow="0" windowWidth="19380" windowHeight="20970" tabRatio="601" xr2:uid="{00000000-000D-0000-FFFF-FFFF00000000}"/>
  </bookViews>
  <sheets>
    <sheet name="2025 m." sheetId="1" r:id="rId1"/>
    <sheet name=" Kauno TI Techn. g." sheetId="2" state="hidden" r:id="rId2"/>
    <sheet name="ALYTUS" sheetId="3" state="hidden" r:id="rId3"/>
    <sheet name="KYBARTAI" sheetId="4" state="hidden" r:id="rId4"/>
    <sheet name="MARIJAM" sheetId="5" state="hidden" r:id="rId5"/>
    <sheet name="PRAV2" sheetId="6" state="hidden" r:id="rId6"/>
    <sheet name="ŠIAULIŲ" sheetId="7" state="hidden" r:id="rId7"/>
    <sheet name="LIGONINĖ" sheetId="8" state="hidden" r:id="rId8"/>
    <sheet name="vILNIAUS" sheetId="9" state="hidden" r:id="rId9"/>
    <sheet name="PANEVEŽ" sheetId="11" state="hidden" r:id="rId10"/>
    <sheet name="kauno TI" sheetId="12" state="hidden" r:id="rId11"/>
    <sheet name="prav.3" sheetId="10" state="hidden" r:id="rId12"/>
  </sheets>
  <definedNames>
    <definedName name="_xlnm.Print_Area" localSheetId="0">'2025 m.'!$A$1:$H$169</definedName>
    <definedName name="_xlnm.Print_Titles" localSheetId="0">'2025 m.'!$11:$11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14" i="1" l="1"/>
  <c r="C114" i="1"/>
  <c r="C61" i="1"/>
  <c r="C56" i="1"/>
  <c r="C77" i="6"/>
  <c r="C15" i="7"/>
  <c r="C15" i="11" l="1"/>
  <c r="C139" i="3" l="1"/>
  <c r="C132" i="1" l="1"/>
  <c r="D132" i="1"/>
  <c r="E132" i="1"/>
  <c r="F132" i="1"/>
  <c r="G132" i="1"/>
  <c r="H132" i="1"/>
  <c r="C77" i="10" l="1"/>
  <c r="C77" i="11"/>
  <c r="K114" i="1"/>
  <c r="C139" i="12"/>
  <c r="J138" i="12"/>
  <c r="I138" i="12"/>
  <c r="J137" i="12"/>
  <c r="I137" i="12"/>
  <c r="K137" i="12" s="1"/>
  <c r="J136" i="12"/>
  <c r="I136" i="12"/>
  <c r="J135" i="12"/>
  <c r="I135" i="12"/>
  <c r="J134" i="12"/>
  <c r="I134" i="12"/>
  <c r="J133" i="12"/>
  <c r="I133" i="12"/>
  <c r="K133" i="12" s="1"/>
  <c r="J132" i="12"/>
  <c r="I132" i="12"/>
  <c r="J131" i="12"/>
  <c r="I131" i="12"/>
  <c r="J130" i="12"/>
  <c r="I130" i="12"/>
  <c r="J129" i="12"/>
  <c r="I129" i="12"/>
  <c r="J128" i="12"/>
  <c r="I128" i="12"/>
  <c r="K128" i="12" s="1"/>
  <c r="J127" i="12"/>
  <c r="I127" i="12"/>
  <c r="K127" i="12" s="1"/>
  <c r="J126" i="12"/>
  <c r="I126" i="12"/>
  <c r="J125" i="12"/>
  <c r="I125" i="12"/>
  <c r="K125" i="12" s="1"/>
  <c r="J124" i="12"/>
  <c r="I124" i="12"/>
  <c r="K124" i="12" s="1"/>
  <c r="J123" i="12"/>
  <c r="I123" i="12"/>
  <c r="J122" i="12"/>
  <c r="I122" i="12"/>
  <c r="I118" i="12"/>
  <c r="K118" i="12" s="1"/>
  <c r="I117" i="12"/>
  <c r="K117" i="12" s="1"/>
  <c r="I116" i="12"/>
  <c r="I115" i="12"/>
  <c r="K115" i="12" s="1"/>
  <c r="I114" i="12"/>
  <c r="I113" i="12"/>
  <c r="K113" i="12" s="1"/>
  <c r="J110" i="12"/>
  <c r="I110" i="12"/>
  <c r="J109" i="12"/>
  <c r="I109" i="12"/>
  <c r="J108" i="12"/>
  <c r="I108" i="12"/>
  <c r="J107" i="12"/>
  <c r="I107" i="12"/>
  <c r="K107" i="12" s="1"/>
  <c r="J106" i="12"/>
  <c r="K106" i="12" s="1"/>
  <c r="I106" i="12"/>
  <c r="J105" i="12"/>
  <c r="I105" i="12"/>
  <c r="J104" i="12"/>
  <c r="I104" i="12"/>
  <c r="J103" i="12"/>
  <c r="I103" i="12"/>
  <c r="K103" i="12" s="1"/>
  <c r="J102" i="12"/>
  <c r="I102" i="12"/>
  <c r="J101" i="12"/>
  <c r="I101" i="12"/>
  <c r="J100" i="12"/>
  <c r="I100" i="12"/>
  <c r="J99" i="12"/>
  <c r="J116" i="12" s="1"/>
  <c r="K116" i="12" s="1"/>
  <c r="I99" i="12"/>
  <c r="K99" i="12" s="1"/>
  <c r="J98" i="12"/>
  <c r="K98" i="12" s="1"/>
  <c r="I98" i="12"/>
  <c r="J97" i="12"/>
  <c r="I97" i="12"/>
  <c r="J96" i="12"/>
  <c r="I96" i="12"/>
  <c r="J95" i="12"/>
  <c r="J114" i="12" s="1"/>
  <c r="I95" i="12"/>
  <c r="K94" i="12"/>
  <c r="J94" i="12"/>
  <c r="J113" i="12" s="1"/>
  <c r="I94" i="12"/>
  <c r="I77" i="12"/>
  <c r="C77" i="12"/>
  <c r="I73" i="12"/>
  <c r="C73" i="12"/>
  <c r="C52" i="12"/>
  <c r="C50" i="12"/>
  <c r="J73" i="12" s="1"/>
  <c r="J77" i="12" s="1"/>
  <c r="C38" i="12"/>
  <c r="I139" i="12" s="1"/>
  <c r="C37" i="12"/>
  <c r="C15" i="12"/>
  <c r="K123" i="12" l="1"/>
  <c r="K97" i="12"/>
  <c r="K101" i="12"/>
  <c r="K105" i="12"/>
  <c r="K132" i="12"/>
  <c r="K96" i="12"/>
  <c r="K100" i="12"/>
  <c r="K102" i="12"/>
  <c r="K104" i="12"/>
  <c r="K108" i="12"/>
  <c r="K122" i="12"/>
  <c r="K134" i="12"/>
  <c r="K135" i="12"/>
  <c r="K110" i="12"/>
  <c r="K126" i="12"/>
  <c r="K138" i="12"/>
  <c r="K131" i="12"/>
  <c r="K130" i="12"/>
  <c r="K129" i="12"/>
  <c r="K136" i="12"/>
  <c r="K109" i="12"/>
  <c r="J91" i="12"/>
  <c r="K95" i="12"/>
  <c r="K114" i="12"/>
  <c r="K111" i="12" s="1"/>
  <c r="J111" i="12"/>
  <c r="J120" i="12"/>
  <c r="C77" i="9"/>
  <c r="K120" i="12" l="1"/>
  <c r="I120" i="12" s="1"/>
  <c r="C120" i="12" s="1"/>
  <c r="K91" i="12"/>
  <c r="I91" i="12" s="1"/>
  <c r="C91" i="12" s="1"/>
  <c r="I111" i="12"/>
  <c r="C111" i="12" s="1"/>
  <c r="C77" i="7"/>
  <c r="C77" i="8"/>
  <c r="C77" i="5"/>
  <c r="C77" i="4"/>
  <c r="C77" i="2"/>
  <c r="J138" i="2"/>
  <c r="I138" i="2"/>
  <c r="J137" i="2"/>
  <c r="K137" i="2" s="1"/>
  <c r="I137" i="2"/>
  <c r="J136" i="2"/>
  <c r="I136" i="2"/>
  <c r="J135" i="2"/>
  <c r="I135" i="2"/>
  <c r="J134" i="2"/>
  <c r="I134" i="2"/>
  <c r="K134" i="2" s="1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I118" i="2"/>
  <c r="K118" i="2" s="1"/>
  <c r="I117" i="2"/>
  <c r="K117" i="2" s="1"/>
  <c r="I116" i="2"/>
  <c r="I115" i="2"/>
  <c r="K115" i="2" s="1"/>
  <c r="I114" i="2"/>
  <c r="I113" i="2"/>
  <c r="J138" i="10"/>
  <c r="I138" i="10"/>
  <c r="J137" i="10"/>
  <c r="I137" i="10"/>
  <c r="J136" i="10"/>
  <c r="I136" i="10"/>
  <c r="J135" i="10"/>
  <c r="I135" i="10"/>
  <c r="J134" i="10"/>
  <c r="I134" i="10"/>
  <c r="K134" i="10" s="1"/>
  <c r="J133" i="10"/>
  <c r="I133" i="10"/>
  <c r="J132" i="10"/>
  <c r="I132" i="10"/>
  <c r="J131" i="10"/>
  <c r="I131" i="10"/>
  <c r="J130" i="10"/>
  <c r="I130" i="10"/>
  <c r="J129" i="10"/>
  <c r="I129" i="10"/>
  <c r="J128" i="10"/>
  <c r="I128" i="10"/>
  <c r="J127" i="10"/>
  <c r="I127" i="10"/>
  <c r="J126" i="10"/>
  <c r="I126" i="10"/>
  <c r="K126" i="10" s="1"/>
  <c r="J125" i="10"/>
  <c r="I125" i="10"/>
  <c r="J124" i="10"/>
  <c r="I124" i="10"/>
  <c r="J123" i="10"/>
  <c r="I123" i="10"/>
  <c r="J122" i="10"/>
  <c r="I122" i="10"/>
  <c r="I118" i="10"/>
  <c r="I117" i="10"/>
  <c r="I116" i="10"/>
  <c r="I115" i="10"/>
  <c r="I114" i="10"/>
  <c r="I113" i="10"/>
  <c r="J110" i="10"/>
  <c r="I110" i="10"/>
  <c r="J109" i="10"/>
  <c r="I109" i="10"/>
  <c r="J108" i="10"/>
  <c r="I108" i="10"/>
  <c r="K108" i="10" s="1"/>
  <c r="J107" i="10"/>
  <c r="I107" i="10"/>
  <c r="J106" i="10"/>
  <c r="I106" i="10"/>
  <c r="J105" i="10"/>
  <c r="K105" i="10" s="1"/>
  <c r="I105" i="10"/>
  <c r="J104" i="10"/>
  <c r="I104" i="10"/>
  <c r="J103" i="10"/>
  <c r="I103" i="10"/>
  <c r="J102" i="10"/>
  <c r="K102" i="10" s="1"/>
  <c r="I102" i="10"/>
  <c r="J101" i="10"/>
  <c r="I101" i="10"/>
  <c r="J100" i="10"/>
  <c r="J117" i="10" s="1"/>
  <c r="I100" i="10"/>
  <c r="J99" i="10"/>
  <c r="J116" i="10" s="1"/>
  <c r="I99" i="10"/>
  <c r="J98" i="10"/>
  <c r="J115" i="10" s="1"/>
  <c r="K115" i="10" s="1"/>
  <c r="I98" i="10"/>
  <c r="J97" i="10"/>
  <c r="I97" i="10"/>
  <c r="J96" i="10"/>
  <c r="I96" i="10"/>
  <c r="J95" i="10"/>
  <c r="J114" i="10" s="1"/>
  <c r="I95" i="10"/>
  <c r="J94" i="10"/>
  <c r="J113" i="10" s="1"/>
  <c r="I94" i="10"/>
  <c r="J138" i="11"/>
  <c r="I138" i="11"/>
  <c r="J137" i="11"/>
  <c r="I137" i="11"/>
  <c r="J136" i="11"/>
  <c r="I136" i="11"/>
  <c r="J135" i="11"/>
  <c r="I135" i="11"/>
  <c r="J134" i="11"/>
  <c r="I134" i="11"/>
  <c r="J133" i="11"/>
  <c r="I133" i="11"/>
  <c r="J132" i="11"/>
  <c r="I132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K122" i="11" s="1"/>
  <c r="I118" i="11"/>
  <c r="I117" i="11"/>
  <c r="I116" i="11"/>
  <c r="I115" i="11"/>
  <c r="I114" i="11"/>
  <c r="I113" i="11"/>
  <c r="J110" i="11"/>
  <c r="I110" i="11"/>
  <c r="J109" i="11"/>
  <c r="I109" i="11"/>
  <c r="J108" i="11"/>
  <c r="I108" i="11"/>
  <c r="J107" i="11"/>
  <c r="I107" i="11"/>
  <c r="J106" i="11"/>
  <c r="I106" i="11"/>
  <c r="K106" i="11" s="1"/>
  <c r="J105" i="11"/>
  <c r="I105" i="11"/>
  <c r="J104" i="11"/>
  <c r="I104" i="11"/>
  <c r="J103" i="11"/>
  <c r="I103" i="11"/>
  <c r="J102" i="11"/>
  <c r="I102" i="11"/>
  <c r="J101" i="11"/>
  <c r="K101" i="11" s="1"/>
  <c r="I101" i="11"/>
  <c r="J100" i="11"/>
  <c r="J117" i="11" s="1"/>
  <c r="I100" i="11"/>
  <c r="J99" i="11"/>
  <c r="J116" i="11" s="1"/>
  <c r="I99" i="11"/>
  <c r="J98" i="11"/>
  <c r="J115" i="11" s="1"/>
  <c r="I98" i="11"/>
  <c r="K98" i="11" s="1"/>
  <c r="J97" i="11"/>
  <c r="I97" i="11"/>
  <c r="J96" i="11"/>
  <c r="I96" i="11"/>
  <c r="J95" i="11"/>
  <c r="J114" i="11" s="1"/>
  <c r="I95" i="11"/>
  <c r="J94" i="11"/>
  <c r="J113" i="11" s="1"/>
  <c r="I94" i="11"/>
  <c r="K94" i="11" s="1"/>
  <c r="J138" i="9"/>
  <c r="I138" i="9"/>
  <c r="J137" i="9"/>
  <c r="I137" i="9"/>
  <c r="J136" i="9"/>
  <c r="I136" i="9"/>
  <c r="J135" i="9"/>
  <c r="I135" i="9"/>
  <c r="J134" i="9"/>
  <c r="I134" i="9"/>
  <c r="J133" i="9"/>
  <c r="I133" i="9"/>
  <c r="J132" i="9"/>
  <c r="I132" i="9"/>
  <c r="J131" i="9"/>
  <c r="I131" i="9"/>
  <c r="J130" i="9"/>
  <c r="I130" i="9"/>
  <c r="J129" i="9"/>
  <c r="I129" i="9"/>
  <c r="J128" i="9"/>
  <c r="I128" i="9"/>
  <c r="J127" i="9"/>
  <c r="I127" i="9"/>
  <c r="J126" i="9"/>
  <c r="I126" i="9"/>
  <c r="J125" i="9"/>
  <c r="I125" i="9"/>
  <c r="J124" i="9"/>
  <c r="I124" i="9"/>
  <c r="J123" i="9"/>
  <c r="I123" i="9"/>
  <c r="J122" i="9"/>
  <c r="I122" i="9"/>
  <c r="I118" i="9"/>
  <c r="I117" i="9"/>
  <c r="I116" i="9"/>
  <c r="I115" i="9"/>
  <c r="J114" i="9"/>
  <c r="I114" i="9"/>
  <c r="I113" i="9"/>
  <c r="J110" i="9"/>
  <c r="I110" i="9"/>
  <c r="J109" i="9"/>
  <c r="I109" i="9"/>
  <c r="J108" i="9"/>
  <c r="I108" i="9"/>
  <c r="K108" i="9" s="1"/>
  <c r="J107" i="9"/>
  <c r="I107" i="9"/>
  <c r="J106" i="9"/>
  <c r="I106" i="9"/>
  <c r="J105" i="9"/>
  <c r="I105" i="9"/>
  <c r="J104" i="9"/>
  <c r="I104" i="9"/>
  <c r="J103" i="9"/>
  <c r="I103" i="9"/>
  <c r="J102" i="9"/>
  <c r="I102" i="9"/>
  <c r="K102" i="9" s="1"/>
  <c r="J101" i="9"/>
  <c r="I101" i="9"/>
  <c r="J100" i="9"/>
  <c r="I100" i="9"/>
  <c r="K100" i="9" s="1"/>
  <c r="J99" i="9"/>
  <c r="J116" i="9" s="1"/>
  <c r="I99" i="9"/>
  <c r="J98" i="9"/>
  <c r="J115" i="9" s="1"/>
  <c r="K115" i="9" s="1"/>
  <c r="I98" i="9"/>
  <c r="J97" i="9"/>
  <c r="I97" i="9"/>
  <c r="J96" i="9"/>
  <c r="I96" i="9"/>
  <c r="J95" i="9"/>
  <c r="I95" i="9"/>
  <c r="J94" i="9"/>
  <c r="J113" i="9" s="1"/>
  <c r="I94" i="9"/>
  <c r="J138" i="8"/>
  <c r="I138" i="8"/>
  <c r="J137" i="8"/>
  <c r="I137" i="8"/>
  <c r="J136" i="8"/>
  <c r="I136" i="8"/>
  <c r="J135" i="8"/>
  <c r="I135" i="8"/>
  <c r="J134" i="8"/>
  <c r="I134" i="8"/>
  <c r="J133" i="8"/>
  <c r="I133" i="8"/>
  <c r="J132" i="8"/>
  <c r="I132" i="8"/>
  <c r="J131" i="8"/>
  <c r="I131" i="8"/>
  <c r="J130" i="8"/>
  <c r="I130" i="8"/>
  <c r="J129" i="8"/>
  <c r="K129" i="8" s="1"/>
  <c r="I129" i="8"/>
  <c r="J128" i="8"/>
  <c r="I128" i="8"/>
  <c r="J127" i="8"/>
  <c r="I127" i="8"/>
  <c r="J126" i="8"/>
  <c r="I126" i="8"/>
  <c r="J125" i="8"/>
  <c r="I125" i="8"/>
  <c r="J124" i="8"/>
  <c r="I124" i="8"/>
  <c r="J123" i="8"/>
  <c r="I123" i="8"/>
  <c r="J122" i="8"/>
  <c r="I122" i="8"/>
  <c r="K122" i="8" s="1"/>
  <c r="I118" i="8"/>
  <c r="I117" i="8"/>
  <c r="I116" i="8"/>
  <c r="I115" i="8"/>
  <c r="I114" i="8"/>
  <c r="I113" i="8"/>
  <c r="J110" i="8"/>
  <c r="I110" i="8"/>
  <c r="K110" i="8" s="1"/>
  <c r="J109" i="8"/>
  <c r="K109" i="8" s="1"/>
  <c r="I109" i="8"/>
  <c r="J108" i="8"/>
  <c r="I108" i="8"/>
  <c r="J107" i="8"/>
  <c r="I107" i="8"/>
  <c r="J106" i="8"/>
  <c r="I106" i="8"/>
  <c r="K106" i="8" s="1"/>
  <c r="J105" i="8"/>
  <c r="I105" i="8"/>
  <c r="J104" i="8"/>
  <c r="I104" i="8"/>
  <c r="K104" i="8" s="1"/>
  <c r="J103" i="8"/>
  <c r="I103" i="8"/>
  <c r="J102" i="8"/>
  <c r="I102" i="8"/>
  <c r="K102" i="8" s="1"/>
  <c r="J101" i="8"/>
  <c r="K101" i="8" s="1"/>
  <c r="I101" i="8"/>
  <c r="J100" i="8"/>
  <c r="I100" i="8"/>
  <c r="J99" i="8"/>
  <c r="J116" i="8" s="1"/>
  <c r="I99" i="8"/>
  <c r="J98" i="8"/>
  <c r="J115" i="8" s="1"/>
  <c r="I98" i="8"/>
  <c r="J97" i="8"/>
  <c r="I97" i="8"/>
  <c r="J96" i="8"/>
  <c r="I96" i="8"/>
  <c r="J95" i="8"/>
  <c r="J114" i="8" s="1"/>
  <c r="I95" i="8"/>
  <c r="J94" i="8"/>
  <c r="J113" i="8" s="1"/>
  <c r="I94" i="8"/>
  <c r="J138" i="7"/>
  <c r="I138" i="7"/>
  <c r="J137" i="7"/>
  <c r="I137" i="7"/>
  <c r="J136" i="7"/>
  <c r="I136" i="7"/>
  <c r="J135" i="7"/>
  <c r="I135" i="7"/>
  <c r="J134" i="7"/>
  <c r="I134" i="7"/>
  <c r="J133" i="7"/>
  <c r="I133" i="7"/>
  <c r="J132" i="7"/>
  <c r="K132" i="7" s="1"/>
  <c r="I132" i="7"/>
  <c r="J131" i="7"/>
  <c r="I131" i="7"/>
  <c r="J130" i="7"/>
  <c r="I130" i="7"/>
  <c r="J129" i="7"/>
  <c r="I129" i="7"/>
  <c r="J128" i="7"/>
  <c r="I128" i="7"/>
  <c r="J127" i="7"/>
  <c r="I127" i="7"/>
  <c r="J126" i="7"/>
  <c r="I126" i="7"/>
  <c r="J125" i="7"/>
  <c r="I125" i="7"/>
  <c r="J124" i="7"/>
  <c r="I124" i="7"/>
  <c r="J123" i="7"/>
  <c r="I123" i="7"/>
  <c r="J122" i="7"/>
  <c r="I122" i="7"/>
  <c r="I118" i="7"/>
  <c r="I117" i="7"/>
  <c r="K117" i="7" s="1"/>
  <c r="I116" i="7"/>
  <c r="I115" i="7"/>
  <c r="I114" i="7"/>
  <c r="I113" i="7"/>
  <c r="J110" i="7"/>
  <c r="K110" i="7" s="1"/>
  <c r="I110" i="7"/>
  <c r="J109" i="7"/>
  <c r="I109" i="7"/>
  <c r="K109" i="7" s="1"/>
  <c r="J108" i="7"/>
  <c r="I108" i="7"/>
  <c r="J107" i="7"/>
  <c r="I107" i="7"/>
  <c r="K107" i="7" s="1"/>
  <c r="J106" i="7"/>
  <c r="I106" i="7"/>
  <c r="J105" i="7"/>
  <c r="I105" i="7"/>
  <c r="K105" i="7" s="1"/>
  <c r="J104" i="7"/>
  <c r="I104" i="7"/>
  <c r="J103" i="7"/>
  <c r="I103" i="7"/>
  <c r="J102" i="7"/>
  <c r="I102" i="7"/>
  <c r="J101" i="7"/>
  <c r="I101" i="7"/>
  <c r="J100" i="7"/>
  <c r="I100" i="7"/>
  <c r="J99" i="7"/>
  <c r="I99" i="7"/>
  <c r="K99" i="7" s="1"/>
  <c r="J98" i="7"/>
  <c r="I98" i="7"/>
  <c r="J97" i="7"/>
  <c r="I97" i="7"/>
  <c r="K97" i="7" s="1"/>
  <c r="J96" i="7"/>
  <c r="I96" i="7"/>
  <c r="J95" i="7"/>
  <c r="J114" i="7" s="1"/>
  <c r="I95" i="7"/>
  <c r="K95" i="7" s="1"/>
  <c r="J94" i="7"/>
  <c r="J113" i="7" s="1"/>
  <c r="I94" i="7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I118" i="6"/>
  <c r="I117" i="6"/>
  <c r="I116" i="6"/>
  <c r="I115" i="6"/>
  <c r="I114" i="6"/>
  <c r="I113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I104" i="6"/>
  <c r="J103" i="6"/>
  <c r="I103" i="6"/>
  <c r="J102" i="6"/>
  <c r="I102" i="6"/>
  <c r="J101" i="6"/>
  <c r="I101" i="6"/>
  <c r="J100" i="6"/>
  <c r="J117" i="6" s="1"/>
  <c r="I100" i="6"/>
  <c r="J99" i="6"/>
  <c r="J116" i="6" s="1"/>
  <c r="I99" i="6"/>
  <c r="J98" i="6"/>
  <c r="J115" i="6" s="1"/>
  <c r="I98" i="6"/>
  <c r="J97" i="6"/>
  <c r="I97" i="6"/>
  <c r="J96" i="6"/>
  <c r="I96" i="6"/>
  <c r="J95" i="6"/>
  <c r="J114" i="6" s="1"/>
  <c r="K114" i="6" s="1"/>
  <c r="I95" i="6"/>
  <c r="J94" i="6"/>
  <c r="K94" i="6" s="1"/>
  <c r="I94" i="6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I118" i="5"/>
  <c r="I117" i="5"/>
  <c r="I116" i="5"/>
  <c r="I115" i="5"/>
  <c r="I114" i="5"/>
  <c r="I113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J116" i="5" s="1"/>
  <c r="I99" i="5"/>
  <c r="J98" i="5"/>
  <c r="K115" i="5" s="1"/>
  <c r="I98" i="5"/>
  <c r="J97" i="5"/>
  <c r="K97" i="5" s="1"/>
  <c r="I97" i="5"/>
  <c r="J96" i="5"/>
  <c r="I96" i="5"/>
  <c r="J95" i="5"/>
  <c r="J114" i="5" s="1"/>
  <c r="I95" i="5"/>
  <c r="J94" i="5"/>
  <c r="J113" i="5" s="1"/>
  <c r="I94" i="5"/>
  <c r="K94" i="5" s="1"/>
  <c r="J138" i="3"/>
  <c r="I138" i="3"/>
  <c r="J137" i="3"/>
  <c r="I137" i="3"/>
  <c r="J136" i="3"/>
  <c r="K136" i="3" s="1"/>
  <c r="I136" i="3"/>
  <c r="J135" i="3"/>
  <c r="I135" i="3"/>
  <c r="J134" i="3"/>
  <c r="I134" i="3"/>
  <c r="J133" i="3"/>
  <c r="I133" i="3"/>
  <c r="J132" i="3"/>
  <c r="I132" i="3"/>
  <c r="J131" i="3"/>
  <c r="I131" i="3"/>
  <c r="K131" i="3" s="1"/>
  <c r="J130" i="3"/>
  <c r="I130" i="3"/>
  <c r="J129" i="3"/>
  <c r="I129" i="3"/>
  <c r="J128" i="3"/>
  <c r="I128" i="3"/>
  <c r="J127" i="3"/>
  <c r="I127" i="3"/>
  <c r="J126" i="3"/>
  <c r="I126" i="3"/>
  <c r="J125" i="3"/>
  <c r="I125" i="3"/>
  <c r="J124" i="3"/>
  <c r="I124" i="3"/>
  <c r="J123" i="3"/>
  <c r="I123" i="3"/>
  <c r="J122" i="3"/>
  <c r="I122" i="3"/>
  <c r="I118" i="3"/>
  <c r="I117" i="3"/>
  <c r="I116" i="3"/>
  <c r="I115" i="3"/>
  <c r="I114" i="3"/>
  <c r="I113" i="3"/>
  <c r="J110" i="3"/>
  <c r="I110" i="3"/>
  <c r="J109" i="3"/>
  <c r="I109" i="3"/>
  <c r="J108" i="3"/>
  <c r="I108" i="3"/>
  <c r="J107" i="3"/>
  <c r="I107" i="3"/>
  <c r="K107" i="3" s="1"/>
  <c r="J106" i="3"/>
  <c r="I106" i="3"/>
  <c r="K106" i="3" s="1"/>
  <c r="J105" i="3"/>
  <c r="I105" i="3"/>
  <c r="J104" i="3"/>
  <c r="I104" i="3"/>
  <c r="J103" i="3"/>
  <c r="I103" i="3"/>
  <c r="J102" i="3"/>
  <c r="I102" i="3"/>
  <c r="K102" i="3" s="1"/>
  <c r="J101" i="3"/>
  <c r="I101" i="3"/>
  <c r="J100" i="3"/>
  <c r="J117" i="3" s="1"/>
  <c r="I100" i="3"/>
  <c r="K100" i="3" s="1"/>
  <c r="J99" i="3"/>
  <c r="J116" i="3" s="1"/>
  <c r="I99" i="3"/>
  <c r="J98" i="3"/>
  <c r="J115" i="3" s="1"/>
  <c r="I98" i="3"/>
  <c r="K98" i="3" s="1"/>
  <c r="J97" i="3"/>
  <c r="K97" i="3" s="1"/>
  <c r="I97" i="3"/>
  <c r="J96" i="3"/>
  <c r="I96" i="3"/>
  <c r="K96" i="3" s="1"/>
  <c r="J95" i="3"/>
  <c r="J114" i="3" s="1"/>
  <c r="K114" i="3" s="1"/>
  <c r="I95" i="3"/>
  <c r="J94" i="3"/>
  <c r="J113" i="3" s="1"/>
  <c r="I94" i="3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10" i="4"/>
  <c r="C139" i="10"/>
  <c r="I77" i="10"/>
  <c r="I73" i="10"/>
  <c r="C73" i="10"/>
  <c r="C52" i="10"/>
  <c r="C50" i="10"/>
  <c r="J73" i="10" s="1"/>
  <c r="J77" i="10" s="1"/>
  <c r="C38" i="10"/>
  <c r="I139" i="10" s="1"/>
  <c r="C15" i="10"/>
  <c r="C139" i="11"/>
  <c r="I77" i="11"/>
  <c r="I73" i="11"/>
  <c r="C73" i="11"/>
  <c r="C52" i="11"/>
  <c r="C50" i="11"/>
  <c r="J73" i="11" s="1"/>
  <c r="J77" i="11" s="1"/>
  <c r="C38" i="11"/>
  <c r="I139" i="11" s="1"/>
  <c r="C139" i="9"/>
  <c r="I77" i="9"/>
  <c r="I73" i="9"/>
  <c r="C73" i="9"/>
  <c r="C52" i="9"/>
  <c r="C50" i="9"/>
  <c r="J73" i="9" s="1"/>
  <c r="J77" i="9" s="1"/>
  <c r="C38" i="9"/>
  <c r="I139" i="9" s="1"/>
  <c r="C37" i="9"/>
  <c r="C15" i="9"/>
  <c r="C139" i="8"/>
  <c r="I77" i="8"/>
  <c r="I73" i="8"/>
  <c r="C73" i="8"/>
  <c r="C52" i="8"/>
  <c r="C50" i="8"/>
  <c r="J73" i="8" s="1"/>
  <c r="J77" i="8" s="1"/>
  <c r="C38" i="8"/>
  <c r="I139" i="8" s="1"/>
  <c r="C15" i="8"/>
  <c r="C139" i="7"/>
  <c r="I77" i="7"/>
  <c r="I73" i="7"/>
  <c r="C73" i="7"/>
  <c r="C52" i="7"/>
  <c r="C50" i="7"/>
  <c r="J73" i="7" s="1"/>
  <c r="J77" i="7" s="1"/>
  <c r="C38" i="7"/>
  <c r="I139" i="7" s="1"/>
  <c r="C139" i="6"/>
  <c r="I77" i="6"/>
  <c r="I73" i="6"/>
  <c r="C73" i="6"/>
  <c r="C52" i="6"/>
  <c r="C50" i="6"/>
  <c r="C38" i="6"/>
  <c r="I139" i="6" s="1"/>
  <c r="C15" i="6"/>
  <c r="C139" i="5"/>
  <c r="I77" i="5"/>
  <c r="I73" i="5"/>
  <c r="C73" i="5"/>
  <c r="C52" i="5"/>
  <c r="C50" i="5"/>
  <c r="J73" i="5" s="1"/>
  <c r="J77" i="5" s="1"/>
  <c r="C38" i="5"/>
  <c r="I139" i="5" s="1"/>
  <c r="C37" i="5"/>
  <c r="C15" i="5"/>
  <c r="I134" i="4"/>
  <c r="I135" i="4"/>
  <c r="I136" i="4"/>
  <c r="I137" i="4"/>
  <c r="I106" i="4"/>
  <c r="J106" i="4"/>
  <c r="I107" i="4"/>
  <c r="J107" i="4"/>
  <c r="I108" i="4"/>
  <c r="J108" i="4"/>
  <c r="I109" i="4"/>
  <c r="J109" i="4"/>
  <c r="K133" i="3" l="1"/>
  <c r="K136" i="6"/>
  <c r="K94" i="9"/>
  <c r="K114" i="9"/>
  <c r="K122" i="3"/>
  <c r="K103" i="5"/>
  <c r="K99" i="6"/>
  <c r="K103" i="6"/>
  <c r="K109" i="6"/>
  <c r="J113" i="6"/>
  <c r="K129" i="6"/>
  <c r="K131" i="6"/>
  <c r="K94" i="7"/>
  <c r="K122" i="7"/>
  <c r="K95" i="8"/>
  <c r="K103" i="8"/>
  <c r="K95" i="11"/>
  <c r="K136" i="11"/>
  <c r="K107" i="10"/>
  <c r="K125" i="3"/>
  <c r="K103" i="3"/>
  <c r="K114" i="5"/>
  <c r="K129" i="5"/>
  <c r="K106" i="6"/>
  <c r="K123" i="8"/>
  <c r="K125" i="8"/>
  <c r="K131" i="8"/>
  <c r="K135" i="8"/>
  <c r="K114" i="11"/>
  <c r="K123" i="11"/>
  <c r="K125" i="11"/>
  <c r="K131" i="11"/>
  <c r="K133" i="11"/>
  <c r="K94" i="10"/>
  <c r="K100" i="10"/>
  <c r="K127" i="10"/>
  <c r="K129" i="10"/>
  <c r="J73" i="6"/>
  <c r="J77" i="6" s="1"/>
  <c r="K137" i="3"/>
  <c r="K101" i="3"/>
  <c r="K130" i="6"/>
  <c r="K133" i="6"/>
  <c r="K128" i="6"/>
  <c r="K129" i="7"/>
  <c r="K123" i="7"/>
  <c r="K137" i="5"/>
  <c r="K102" i="5"/>
  <c r="K135" i="10"/>
  <c r="K125" i="10"/>
  <c r="K138" i="11"/>
  <c r="K129" i="11"/>
  <c r="K109" i="11"/>
  <c r="K102" i="11"/>
  <c r="K103" i="11"/>
  <c r="K99" i="9"/>
  <c r="K107" i="9"/>
  <c r="K106" i="9"/>
  <c r="K125" i="9"/>
  <c r="K135" i="9"/>
  <c r="K126" i="9"/>
  <c r="K134" i="9"/>
  <c r="K98" i="8"/>
  <c r="K130" i="8"/>
  <c r="K134" i="8"/>
  <c r="K96" i="7"/>
  <c r="K98" i="7"/>
  <c r="K106" i="7"/>
  <c r="K108" i="7"/>
  <c r="K103" i="7"/>
  <c r="K100" i="6"/>
  <c r="K97" i="6"/>
  <c r="K106" i="5"/>
  <c r="K133" i="5"/>
  <c r="K136" i="5"/>
  <c r="K126" i="5"/>
  <c r="K138" i="5"/>
  <c r="K136" i="4"/>
  <c r="K135" i="4"/>
  <c r="J98" i="1"/>
  <c r="K110" i="3"/>
  <c r="J99" i="1"/>
  <c r="J101" i="1"/>
  <c r="J103" i="1"/>
  <c r="J105" i="1"/>
  <c r="J109" i="1"/>
  <c r="J111" i="1"/>
  <c r="K130" i="3"/>
  <c r="J113" i="1"/>
  <c r="K123" i="3"/>
  <c r="K138" i="3"/>
  <c r="J100" i="1"/>
  <c r="J102" i="1"/>
  <c r="J104" i="1"/>
  <c r="J106" i="1"/>
  <c r="J110" i="1"/>
  <c r="J112" i="1"/>
  <c r="K126" i="2"/>
  <c r="K132" i="2"/>
  <c r="J107" i="1"/>
  <c r="K127" i="2"/>
  <c r="K129" i="2"/>
  <c r="K135" i="2"/>
  <c r="K133" i="2"/>
  <c r="J108" i="1"/>
  <c r="K124" i="2"/>
  <c r="E91" i="12"/>
  <c r="G91" i="12" s="1"/>
  <c r="E120" i="12"/>
  <c r="G120" i="12" s="1"/>
  <c r="E111" i="12"/>
  <c r="G111" i="12" s="1"/>
  <c r="K137" i="10"/>
  <c r="J120" i="10"/>
  <c r="K132" i="10"/>
  <c r="K124" i="10"/>
  <c r="K110" i="10"/>
  <c r="K99" i="10"/>
  <c r="J118" i="10"/>
  <c r="K118" i="10" s="1"/>
  <c r="K137" i="9"/>
  <c r="K129" i="9"/>
  <c r="K127" i="9"/>
  <c r="K133" i="9"/>
  <c r="K132" i="9"/>
  <c r="K124" i="9"/>
  <c r="K110" i="9"/>
  <c r="K105" i="9"/>
  <c r="J91" i="9"/>
  <c r="K137" i="11"/>
  <c r="K130" i="11"/>
  <c r="K128" i="11"/>
  <c r="K104" i="11"/>
  <c r="K117" i="11"/>
  <c r="K96" i="11"/>
  <c r="C37" i="7"/>
  <c r="K95" i="3"/>
  <c r="K104" i="3"/>
  <c r="K109" i="3"/>
  <c r="K113" i="3"/>
  <c r="K117" i="3"/>
  <c r="K125" i="5"/>
  <c r="K114" i="8"/>
  <c r="K110" i="11"/>
  <c r="K106" i="10"/>
  <c r="K133" i="10"/>
  <c r="K94" i="3"/>
  <c r="K105" i="3"/>
  <c r="C37" i="8"/>
  <c r="C37" i="10"/>
  <c r="J91" i="10"/>
  <c r="K99" i="3"/>
  <c r="K108" i="3"/>
  <c r="K129" i="3"/>
  <c r="K98" i="6"/>
  <c r="K137" i="6"/>
  <c r="K94" i="8"/>
  <c r="K98" i="9"/>
  <c r="K125" i="2"/>
  <c r="J120" i="3"/>
  <c r="K127" i="3"/>
  <c r="K132" i="3"/>
  <c r="K134" i="3"/>
  <c r="K100" i="5"/>
  <c r="K105" i="5"/>
  <c r="K107" i="5"/>
  <c r="K113" i="5"/>
  <c r="K122" i="5"/>
  <c r="K131" i="5"/>
  <c r="K135" i="5"/>
  <c r="K95" i="6"/>
  <c r="K102" i="6"/>
  <c r="K108" i="6"/>
  <c r="K123" i="6"/>
  <c r="K127" i="6"/>
  <c r="K134" i="6"/>
  <c r="K101" i="7"/>
  <c r="K130" i="7"/>
  <c r="K134" i="7"/>
  <c r="K136" i="7"/>
  <c r="K138" i="7"/>
  <c r="K115" i="8"/>
  <c r="K105" i="8"/>
  <c r="K107" i="8"/>
  <c r="K127" i="8"/>
  <c r="K132" i="8"/>
  <c r="K136" i="8"/>
  <c r="K95" i="9"/>
  <c r="K104" i="9"/>
  <c r="K109" i="9"/>
  <c r="K113" i="9"/>
  <c r="K122" i="9"/>
  <c r="K131" i="9"/>
  <c r="K136" i="9"/>
  <c r="K138" i="9"/>
  <c r="J91" i="11"/>
  <c r="K115" i="11"/>
  <c r="K100" i="11"/>
  <c r="K105" i="11"/>
  <c r="K107" i="11"/>
  <c r="J120" i="11"/>
  <c r="K127" i="11"/>
  <c r="K132" i="11"/>
  <c r="K134" i="11"/>
  <c r="K96" i="10"/>
  <c r="K101" i="10"/>
  <c r="K103" i="10"/>
  <c r="K117" i="10"/>
  <c r="K123" i="10"/>
  <c r="K128" i="10"/>
  <c r="K130" i="10"/>
  <c r="K122" i="2"/>
  <c r="K131" i="2"/>
  <c r="K136" i="2"/>
  <c r="K138" i="2"/>
  <c r="K114" i="7"/>
  <c r="K113" i="8"/>
  <c r="K118" i="9"/>
  <c r="J120" i="9"/>
  <c r="K113" i="11"/>
  <c r="K124" i="3"/>
  <c r="K126" i="3"/>
  <c r="K135" i="3"/>
  <c r="K95" i="5"/>
  <c r="K99" i="5"/>
  <c r="K108" i="5"/>
  <c r="K110" i="5"/>
  <c r="K123" i="5"/>
  <c r="K130" i="5"/>
  <c r="K134" i="5"/>
  <c r="K96" i="6"/>
  <c r="K101" i="6"/>
  <c r="K107" i="6"/>
  <c r="K113" i="6"/>
  <c r="K122" i="6"/>
  <c r="K135" i="6"/>
  <c r="K115" i="7"/>
  <c r="K100" i="7"/>
  <c r="K131" i="7"/>
  <c r="K133" i="7"/>
  <c r="K135" i="7"/>
  <c r="K137" i="7"/>
  <c r="K97" i="8"/>
  <c r="K99" i="8"/>
  <c r="K108" i="8"/>
  <c r="K124" i="8"/>
  <c r="K126" i="8"/>
  <c r="K133" i="8"/>
  <c r="K96" i="9"/>
  <c r="K101" i="9"/>
  <c r="K103" i="9"/>
  <c r="K117" i="9"/>
  <c r="K123" i="9"/>
  <c r="K128" i="9"/>
  <c r="K130" i="9"/>
  <c r="K97" i="11"/>
  <c r="K99" i="11"/>
  <c r="K108" i="11"/>
  <c r="K124" i="11"/>
  <c r="K126" i="11"/>
  <c r="K135" i="11"/>
  <c r="K95" i="10"/>
  <c r="K98" i="10"/>
  <c r="K104" i="10"/>
  <c r="K109" i="10"/>
  <c r="K113" i="10"/>
  <c r="K131" i="10"/>
  <c r="K136" i="10"/>
  <c r="K138" i="10"/>
  <c r="K123" i="2"/>
  <c r="K128" i="2"/>
  <c r="K130" i="2"/>
  <c r="K127" i="7"/>
  <c r="J120" i="7"/>
  <c r="K126" i="7"/>
  <c r="K125" i="7"/>
  <c r="K124" i="7"/>
  <c r="K128" i="7"/>
  <c r="K102" i="7"/>
  <c r="K104" i="7"/>
  <c r="K118" i="7"/>
  <c r="J91" i="7"/>
  <c r="K138" i="8"/>
  <c r="J120" i="8"/>
  <c r="K137" i="8"/>
  <c r="K128" i="8"/>
  <c r="K117" i="8"/>
  <c r="J91" i="8"/>
  <c r="K100" i="8"/>
  <c r="K96" i="8"/>
  <c r="K138" i="6"/>
  <c r="J120" i="6"/>
  <c r="K126" i="6"/>
  <c r="K125" i="6"/>
  <c r="K132" i="6"/>
  <c r="K124" i="6"/>
  <c r="K115" i="6"/>
  <c r="K110" i="6"/>
  <c r="K104" i="6"/>
  <c r="J91" i="6"/>
  <c r="K117" i="6"/>
  <c r="K127" i="5"/>
  <c r="J120" i="5"/>
  <c r="K132" i="5"/>
  <c r="K128" i="5"/>
  <c r="K124" i="5"/>
  <c r="I56" i="1"/>
  <c r="K104" i="5"/>
  <c r="K117" i="5"/>
  <c r="K98" i="5"/>
  <c r="K96" i="5"/>
  <c r="K137" i="4"/>
  <c r="K134" i="4"/>
  <c r="I61" i="1"/>
  <c r="K122" i="10"/>
  <c r="K116" i="10"/>
  <c r="K97" i="10"/>
  <c r="K114" i="10"/>
  <c r="K116" i="11"/>
  <c r="J118" i="11"/>
  <c r="K118" i="11" s="1"/>
  <c r="K116" i="9"/>
  <c r="K97" i="9"/>
  <c r="J111" i="8"/>
  <c r="K116" i="8"/>
  <c r="K118" i="8"/>
  <c r="K113" i="7"/>
  <c r="K116" i="7"/>
  <c r="K116" i="6"/>
  <c r="J118" i="6"/>
  <c r="K118" i="6" s="1"/>
  <c r="K105" i="6"/>
  <c r="K116" i="5"/>
  <c r="K109" i="5"/>
  <c r="K118" i="5"/>
  <c r="K101" i="5"/>
  <c r="K115" i="3"/>
  <c r="K116" i="3"/>
  <c r="J118" i="3"/>
  <c r="K118" i="3" s="1"/>
  <c r="K128" i="3"/>
  <c r="C37" i="11"/>
  <c r="C37" i="6"/>
  <c r="J91" i="5"/>
  <c r="K108" i="4"/>
  <c r="K106" i="4"/>
  <c r="K109" i="4"/>
  <c r="K107" i="4"/>
  <c r="C77" i="3"/>
  <c r="K120" i="8" l="1"/>
  <c r="I120" i="8" s="1"/>
  <c r="K111" i="1"/>
  <c r="K91" i="7"/>
  <c r="I91" i="7" s="1"/>
  <c r="C91" i="7" s="1"/>
  <c r="E91" i="7" s="1"/>
  <c r="G91" i="7" s="1"/>
  <c r="K112" i="1"/>
  <c r="K109" i="1"/>
  <c r="K110" i="1"/>
  <c r="K120" i="10"/>
  <c r="I120" i="10" s="1"/>
  <c r="C120" i="10" s="1"/>
  <c r="E120" i="10" s="1"/>
  <c r="K111" i="10"/>
  <c r="J111" i="10"/>
  <c r="K120" i="9"/>
  <c r="I120" i="9" s="1"/>
  <c r="K111" i="9"/>
  <c r="K120" i="11"/>
  <c r="I120" i="11" s="1"/>
  <c r="C120" i="11" s="1"/>
  <c r="K91" i="11"/>
  <c r="I91" i="11" s="1"/>
  <c r="C91" i="11" s="1"/>
  <c r="K111" i="11"/>
  <c r="K111" i="8"/>
  <c r="I111" i="8" s="1"/>
  <c r="J111" i="9"/>
  <c r="K91" i="10"/>
  <c r="I91" i="10" s="1"/>
  <c r="C91" i="10" s="1"/>
  <c r="K120" i="3"/>
  <c r="I120" i="3" s="1"/>
  <c r="K91" i="9"/>
  <c r="I91" i="9" s="1"/>
  <c r="C91" i="9" s="1"/>
  <c r="E91" i="9" s="1"/>
  <c r="G91" i="9" s="1"/>
  <c r="K91" i="6"/>
  <c r="I91" i="6" s="1"/>
  <c r="C91" i="6" s="1"/>
  <c r="E91" i="6" s="1"/>
  <c r="G91" i="6" s="1"/>
  <c r="J111" i="11"/>
  <c r="K120" i="5"/>
  <c r="I120" i="5" s="1"/>
  <c r="C120" i="5" s="1"/>
  <c r="L120" i="2"/>
  <c r="K120" i="7"/>
  <c r="I120" i="7" s="1"/>
  <c r="C120" i="7" s="1"/>
  <c r="J111" i="7"/>
  <c r="K91" i="8"/>
  <c r="I91" i="8" s="1"/>
  <c r="C91" i="8" s="1"/>
  <c r="E91" i="8" s="1"/>
  <c r="G91" i="8" s="1"/>
  <c r="K120" i="6"/>
  <c r="I120" i="6" s="1"/>
  <c r="C120" i="6" s="1"/>
  <c r="E120" i="6" s="1"/>
  <c r="G120" i="6" s="1"/>
  <c r="K111" i="6"/>
  <c r="J111" i="6"/>
  <c r="K111" i="5"/>
  <c r="K91" i="5"/>
  <c r="I91" i="5" s="1"/>
  <c r="C91" i="5" s="1"/>
  <c r="K111" i="7"/>
  <c r="I111" i="7" s="1"/>
  <c r="J111" i="5"/>
  <c r="J111" i="3"/>
  <c r="K111" i="3"/>
  <c r="I111" i="3" l="1"/>
  <c r="I111" i="6"/>
  <c r="C111" i="6" s="1"/>
  <c r="I111" i="10"/>
  <c r="C111" i="10" s="1"/>
  <c r="E111" i="10" s="1"/>
  <c r="G111" i="10" s="1"/>
  <c r="I111" i="9"/>
  <c r="C111" i="9" s="1"/>
  <c r="E111" i="9" s="1"/>
  <c r="G111" i="9" s="1"/>
  <c r="E120" i="11"/>
  <c r="G120" i="11" s="1"/>
  <c r="I111" i="11"/>
  <c r="C111" i="11" s="1"/>
  <c r="E91" i="11"/>
  <c r="G91" i="11" s="1"/>
  <c r="I111" i="5"/>
  <c r="C111" i="5" s="1"/>
  <c r="E91" i="10"/>
  <c r="G91" i="10" s="1"/>
  <c r="G120" i="10"/>
  <c r="C120" i="9"/>
  <c r="E120" i="9" s="1"/>
  <c r="G120" i="9" s="1"/>
  <c r="C111" i="8"/>
  <c r="E111" i="8" s="1"/>
  <c r="C120" i="8"/>
  <c r="E120" i="8" s="1"/>
  <c r="C111" i="7"/>
  <c r="E111" i="7" s="1"/>
  <c r="E120" i="7"/>
  <c r="G120" i="7" s="1"/>
  <c r="E91" i="5"/>
  <c r="G91" i="5" s="1"/>
  <c r="E120" i="5"/>
  <c r="G120" i="5" s="1"/>
  <c r="I106" i="2"/>
  <c r="J106" i="2"/>
  <c r="J89" i="1" s="1"/>
  <c r="I107" i="2"/>
  <c r="K107" i="2" s="1"/>
  <c r="K90" i="1" s="1"/>
  <c r="J107" i="2"/>
  <c r="J90" i="1" s="1"/>
  <c r="I108" i="2"/>
  <c r="J108" i="2"/>
  <c r="J91" i="1" s="1"/>
  <c r="I109" i="2"/>
  <c r="J109" i="2"/>
  <c r="J92" i="1" s="1"/>
  <c r="E111" i="6" l="1"/>
  <c r="G111" i="6" s="1"/>
  <c r="K109" i="2"/>
  <c r="K92" i="1" s="1"/>
  <c r="I92" i="1" s="1"/>
  <c r="E111" i="11"/>
  <c r="G111" i="11" s="1"/>
  <c r="K108" i="2"/>
  <c r="K91" i="1" s="1"/>
  <c r="K106" i="2"/>
  <c r="K89" i="1" s="1"/>
  <c r="G111" i="8"/>
  <c r="G120" i="8"/>
  <c r="G111" i="7"/>
  <c r="E111" i="5"/>
  <c r="G111" i="5" s="1"/>
  <c r="C139" i="4"/>
  <c r="I138" i="4"/>
  <c r="I133" i="4"/>
  <c r="K133" i="4" s="1"/>
  <c r="K108" i="1" s="1"/>
  <c r="I132" i="4"/>
  <c r="K132" i="4" s="1"/>
  <c r="K107" i="1" s="1"/>
  <c r="I131" i="4"/>
  <c r="I130" i="4"/>
  <c r="I129" i="4"/>
  <c r="K129" i="4" s="1"/>
  <c r="K104" i="1" s="1"/>
  <c r="I128" i="4"/>
  <c r="K128" i="4" s="1"/>
  <c r="K103" i="1" s="1"/>
  <c r="I127" i="4"/>
  <c r="I126" i="4"/>
  <c r="K126" i="4" s="1"/>
  <c r="K101" i="1" s="1"/>
  <c r="I125" i="4"/>
  <c r="I124" i="4"/>
  <c r="K124" i="4" s="1"/>
  <c r="K99" i="1" s="1"/>
  <c r="I123" i="4"/>
  <c r="J122" i="4"/>
  <c r="J97" i="1" s="1"/>
  <c r="I122" i="4"/>
  <c r="K122" i="4" s="1"/>
  <c r="K97" i="1" s="1"/>
  <c r="I118" i="4"/>
  <c r="I117" i="4"/>
  <c r="I116" i="4"/>
  <c r="I115" i="4"/>
  <c r="I114" i="4"/>
  <c r="I113" i="4"/>
  <c r="I110" i="4"/>
  <c r="K110" i="4" s="1"/>
  <c r="J105" i="4"/>
  <c r="I105" i="4"/>
  <c r="J104" i="4"/>
  <c r="I104" i="4"/>
  <c r="K104" i="4" s="1"/>
  <c r="J103" i="4"/>
  <c r="I103" i="4"/>
  <c r="J102" i="4"/>
  <c r="I102" i="4"/>
  <c r="J101" i="4"/>
  <c r="I101" i="4"/>
  <c r="J100" i="4"/>
  <c r="I100" i="4"/>
  <c r="J99" i="4"/>
  <c r="J116" i="4" s="1"/>
  <c r="I99" i="4"/>
  <c r="J98" i="4"/>
  <c r="J115" i="4" s="1"/>
  <c r="I98" i="4"/>
  <c r="J97" i="4"/>
  <c r="I97" i="4"/>
  <c r="J96" i="4"/>
  <c r="I96" i="4"/>
  <c r="J95" i="4"/>
  <c r="J114" i="4" s="1"/>
  <c r="K114" i="4" s="1"/>
  <c r="I95" i="4"/>
  <c r="J94" i="4"/>
  <c r="J113" i="4" s="1"/>
  <c r="I94" i="4"/>
  <c r="I77" i="4"/>
  <c r="I73" i="4"/>
  <c r="C73" i="4"/>
  <c r="C52" i="4"/>
  <c r="C50" i="4"/>
  <c r="C38" i="4"/>
  <c r="C37" i="4" s="1"/>
  <c r="C15" i="4"/>
  <c r="I77" i="3"/>
  <c r="I73" i="3"/>
  <c r="C73" i="3"/>
  <c r="C52" i="3"/>
  <c r="C50" i="3"/>
  <c r="J73" i="3" s="1"/>
  <c r="J77" i="3" s="1"/>
  <c r="C38" i="3"/>
  <c r="C37" i="3" s="1"/>
  <c r="C15" i="3"/>
  <c r="I73" i="2"/>
  <c r="C52" i="2"/>
  <c r="C50" i="2"/>
  <c r="K100" i="4" l="1"/>
  <c r="K115" i="4"/>
  <c r="K113" i="4"/>
  <c r="K95" i="4"/>
  <c r="K97" i="4"/>
  <c r="K99" i="4"/>
  <c r="K103" i="4"/>
  <c r="J73" i="4"/>
  <c r="J77" i="4" s="1"/>
  <c r="I110" i="1"/>
  <c r="I112" i="1"/>
  <c r="K123" i="4"/>
  <c r="K98" i="1" s="1"/>
  <c r="K127" i="4"/>
  <c r="K102" i="1" s="1"/>
  <c r="K116" i="4"/>
  <c r="J120" i="4"/>
  <c r="K131" i="4"/>
  <c r="K106" i="1" s="1"/>
  <c r="K101" i="4"/>
  <c r="K130" i="4"/>
  <c r="K105" i="1" s="1"/>
  <c r="K117" i="4"/>
  <c r="K96" i="4"/>
  <c r="K105" i="4"/>
  <c r="K125" i="4"/>
  <c r="K100" i="1" s="1"/>
  <c r="K138" i="4"/>
  <c r="K113" i="1" s="1"/>
  <c r="K98" i="4"/>
  <c r="K102" i="4"/>
  <c r="I139" i="4"/>
  <c r="J91" i="4"/>
  <c r="K94" i="4"/>
  <c r="I139" i="3"/>
  <c r="J91" i="3"/>
  <c r="K118" i="4" l="1"/>
  <c r="K120" i="4"/>
  <c r="I120" i="4" s="1"/>
  <c r="C120" i="4" s="1"/>
  <c r="E120" i="4" s="1"/>
  <c r="I109" i="1"/>
  <c r="K91" i="4"/>
  <c r="I91" i="4" s="1"/>
  <c r="J111" i="4"/>
  <c r="C120" i="3"/>
  <c r="K91" i="3"/>
  <c r="I91" i="3" s="1"/>
  <c r="C91" i="3" s="1"/>
  <c r="J110" i="2"/>
  <c r="J93" i="1" s="1"/>
  <c r="J94" i="2"/>
  <c r="I77" i="2"/>
  <c r="C73" i="2"/>
  <c r="J75" i="1" l="1"/>
  <c r="J113" i="2"/>
  <c r="K111" i="4"/>
  <c r="I111" i="4" s="1"/>
  <c r="C111" i="4" s="1"/>
  <c r="G120" i="4"/>
  <c r="E91" i="3"/>
  <c r="G91" i="3" s="1"/>
  <c r="C111" i="3"/>
  <c r="E111" i="3" s="1"/>
  <c r="G111" i="3" s="1"/>
  <c r="C91" i="4"/>
  <c r="E91" i="4" s="1"/>
  <c r="G91" i="4" s="1"/>
  <c r="E120" i="3"/>
  <c r="G120" i="3" s="1"/>
  <c r="K113" i="2" l="1"/>
  <c r="E111" i="4"/>
  <c r="G111" i="4" s="1"/>
  <c r="J96" i="2"/>
  <c r="J79" i="1" s="1"/>
  <c r="J97" i="2"/>
  <c r="J80" i="1" s="1"/>
  <c r="J101" i="2"/>
  <c r="J84" i="1" s="1"/>
  <c r="J102" i="2"/>
  <c r="J85" i="1" s="1"/>
  <c r="J103" i="2"/>
  <c r="J86" i="1" s="1"/>
  <c r="J104" i="2"/>
  <c r="J87" i="1" s="1"/>
  <c r="J105" i="2"/>
  <c r="J88" i="1" s="1"/>
  <c r="J100" i="2"/>
  <c r="J83" i="1" s="1"/>
  <c r="J99" i="2"/>
  <c r="J98" i="2"/>
  <c r="J81" i="1" s="1"/>
  <c r="J95" i="2"/>
  <c r="I101" i="2"/>
  <c r="I102" i="2"/>
  <c r="I103" i="2"/>
  <c r="I94" i="2"/>
  <c r="C139" i="2"/>
  <c r="C15" i="2"/>
  <c r="C38" i="2"/>
  <c r="I110" i="2"/>
  <c r="K110" i="2" s="1"/>
  <c r="K93" i="1" s="1"/>
  <c r="I93" i="1" s="1"/>
  <c r="I105" i="2"/>
  <c r="I95" i="2"/>
  <c r="K95" i="2" s="1"/>
  <c r="K78" i="1" s="1"/>
  <c r="I96" i="2"/>
  <c r="I97" i="2"/>
  <c r="I98" i="2"/>
  <c r="I99" i="2"/>
  <c r="I100" i="2"/>
  <c r="I104" i="2"/>
  <c r="C37" i="2"/>
  <c r="J116" i="2" l="1"/>
  <c r="J82" i="1"/>
  <c r="K101" i="2"/>
  <c r="K84" i="1" s="1"/>
  <c r="J114" i="2"/>
  <c r="J78" i="1"/>
  <c r="K100" i="2"/>
  <c r="K83" i="1" s="1"/>
  <c r="J120" i="2"/>
  <c r="K97" i="2"/>
  <c r="K80" i="1" s="1"/>
  <c r="I139" i="2"/>
  <c r="K98" i="2"/>
  <c r="K81" i="1" s="1"/>
  <c r="J91" i="2"/>
  <c r="K105" i="2"/>
  <c r="K88" i="1" s="1"/>
  <c r="J73" i="2"/>
  <c r="J77" i="2" s="1"/>
  <c r="K104" i="2"/>
  <c r="K87" i="1" s="1"/>
  <c r="I108" i="1"/>
  <c r="K94" i="2"/>
  <c r="K75" i="1" s="1"/>
  <c r="I113" i="1"/>
  <c r="K99" i="2"/>
  <c r="K82" i="1" s="1"/>
  <c r="K103" i="2"/>
  <c r="K86" i="1" s="1"/>
  <c r="K96" i="2"/>
  <c r="K79" i="1" s="1"/>
  <c r="K102" i="2"/>
  <c r="K85" i="1" s="1"/>
  <c r="K114" i="2" l="1"/>
  <c r="K116" i="2"/>
  <c r="I87" i="1"/>
  <c r="J73" i="1"/>
  <c r="I85" i="1"/>
  <c r="K120" i="2"/>
  <c r="I103" i="1"/>
  <c r="K91" i="2"/>
  <c r="I102" i="1"/>
  <c r="J111" i="2"/>
  <c r="I107" i="1"/>
  <c r="I81" i="1"/>
  <c r="I100" i="1"/>
  <c r="I99" i="1"/>
  <c r="I83" i="1"/>
  <c r="I105" i="1"/>
  <c r="I82" i="1"/>
  <c r="K111" i="2" l="1"/>
  <c r="I111" i="2" s="1"/>
  <c r="I120" i="2"/>
  <c r="C120" i="2" s="1"/>
  <c r="E120" i="2" s="1"/>
  <c r="I104" i="1"/>
  <c r="J95" i="1"/>
  <c r="I98" i="1"/>
  <c r="I79" i="1"/>
  <c r="I91" i="2"/>
  <c r="C91" i="2" s="1"/>
  <c r="E91" i="2" s="1"/>
  <c r="G91" i="2" s="1"/>
  <c r="G120" i="2" l="1"/>
  <c r="K73" i="1"/>
  <c r="I73" i="1" s="1"/>
  <c r="K95" i="1"/>
  <c r="I95" i="1" s="1"/>
  <c r="C111" i="2"/>
  <c r="E111" i="2" s="1"/>
  <c r="G111" i="2" s="1"/>
  <c r="I101" i="1"/>
</calcChain>
</file>

<file path=xl/sharedStrings.xml><?xml version="1.0" encoding="utf-8"?>
<sst xmlns="http://schemas.openxmlformats.org/spreadsheetml/2006/main" count="4750" uniqueCount="351">
  <si>
    <t>neatsargų gyvybės atėmimą</t>
  </si>
  <si>
    <t>sunkų sveikatos sutrikdymą</t>
  </si>
  <si>
    <t>viešosios tvarkos pažeidimą</t>
  </si>
  <si>
    <t>plėšimą</t>
  </si>
  <si>
    <t>vagystę</t>
  </si>
  <si>
    <t>turto prievartavimą</t>
  </si>
  <si>
    <t>sukčiavimą</t>
  </si>
  <si>
    <t>kyšininkavimą</t>
  </si>
  <si>
    <t xml:space="preserve">Išvyko </t>
  </si>
  <si>
    <t xml:space="preserve">perkelta į tardymo izoliatorius </t>
  </si>
  <si>
    <t>perkelta į Laisvės atėmimo vietų ligoninę</t>
  </si>
  <si>
    <t xml:space="preserve">mirusių nuteistųjų </t>
  </si>
  <si>
    <t>pabėgusių nuteistųjų</t>
  </si>
  <si>
    <t>Užsienio valstybių piliečiai</t>
  </si>
  <si>
    <t>Teismo nuosprendžiu paskirtos bausmės termino vidurkis</t>
  </si>
  <si>
    <t xml:space="preserve">Praleisto tardymo izoliatoriuje laiko iki nuteisimo vidurkis </t>
  </si>
  <si>
    <t>Nuteistųjų skaičiaus vidurkis</t>
  </si>
  <si>
    <t>3.1</t>
  </si>
  <si>
    <t>3.2</t>
  </si>
  <si>
    <t>4.1</t>
  </si>
  <si>
    <t>5.1</t>
  </si>
  <si>
    <t>7.1</t>
  </si>
  <si>
    <t>7.2</t>
  </si>
  <si>
    <t>8.1</t>
  </si>
  <si>
    <t>m.</t>
  </si>
  <si>
    <t>mėn.</t>
  </si>
  <si>
    <t>d.</t>
  </si>
  <si>
    <t>Eil. Nr.</t>
  </si>
  <si>
    <t>Duomenų pavadinimas</t>
  </si>
  <si>
    <t>Skaičius</t>
  </si>
  <si>
    <t>Dienos</t>
  </si>
  <si>
    <t>Nut. Sk.</t>
  </si>
  <si>
    <t>bendr.dien.sk.</t>
  </si>
  <si>
    <t>nusikalstamas veikas, susijusias su narkotinėmis ar psichotropinėmis medžiagomis</t>
  </si>
  <si>
    <t>kitas nusikalstamas veikas</t>
  </si>
  <si>
    <t xml:space="preserve">   paleisti į laisvę, iš jų:</t>
  </si>
  <si>
    <t xml:space="preserve">     išbuvę teismo nuosprendžiu paskirtą bausmės laiką</t>
  </si>
  <si>
    <t xml:space="preserve">     malonės tvarka</t>
  </si>
  <si>
    <t xml:space="preserve">     amnestijos aktu</t>
  </si>
  <si>
    <t xml:space="preserve">     atleisti nuo bausmės dėl ligos </t>
  </si>
  <si>
    <t xml:space="preserve">     pakeitus nuosprendį apeliacine tvarka</t>
  </si>
  <si>
    <t xml:space="preserve">     pakeitus nuosprendį kasacine tvarka</t>
  </si>
  <si>
    <t>pagal padarytas nusikalstamas veikas už:</t>
  </si>
  <si>
    <t xml:space="preserve">Bausmės termino vidurkis </t>
  </si>
  <si>
    <t>6.1</t>
  </si>
  <si>
    <t>15.1</t>
  </si>
  <si>
    <t>Buvo nuteistų asmenų metų pradžioje, iš jų:</t>
  </si>
  <si>
    <t>1.1</t>
  </si>
  <si>
    <t xml:space="preserve">    nuteistųjų, kuriems teismas nustatė atlikti areštą poilsio dienomis</t>
  </si>
  <si>
    <t>Atvyko naujai nuteistų asmenų, iš jų:</t>
  </si>
  <si>
    <t xml:space="preserve"> pagal padarytas nusikalstamas veikas:</t>
  </si>
  <si>
    <t xml:space="preserve">   už vengimą išlaikyti vaiką</t>
  </si>
  <si>
    <t xml:space="preserve">   už viešosios tvarkos pažeidimą</t>
  </si>
  <si>
    <t xml:space="preserve">   už plėšimą</t>
  </si>
  <si>
    <t xml:space="preserve">   už vagystę</t>
  </si>
  <si>
    <t xml:space="preserve">      už turto prievartavimą</t>
  </si>
  <si>
    <t xml:space="preserve">      už sukčiavimą</t>
  </si>
  <si>
    <t xml:space="preserve">      už kyšininkavimą</t>
  </si>
  <si>
    <t xml:space="preserve">      už nusikalstamas veikas, susijusias su narkotinėmis ar psichotropinėmis medžiagomis</t>
  </si>
  <si>
    <t xml:space="preserve">     už nusikalstamas veikas, susijusias su ginklais, šaudmenimis, sprogmenimis, sprogstamosiomis ar radioaktyviosiomis medžiagomis</t>
  </si>
  <si>
    <t xml:space="preserve">     už kitas nusikalstamas veikas</t>
  </si>
  <si>
    <t>perkelta į kitas pataisos areštines</t>
  </si>
  <si>
    <t xml:space="preserve">Nuteistieji, iš jų: </t>
  </si>
  <si>
    <t>Nuteistieji pagal padarytas nusikalstamas veikas už:</t>
  </si>
  <si>
    <t>Nuteistieji pagal bausmės terminus:</t>
  </si>
  <si>
    <t>nuo 10 iki 30 parų</t>
  </si>
  <si>
    <t>nuo 30 iki 60 parų</t>
  </si>
  <si>
    <t>nuo 60 iki 90 parų</t>
  </si>
  <si>
    <t>Nuteistieji pagal amžių:</t>
  </si>
  <si>
    <t>nuo 18 metų iki 21 metų</t>
  </si>
  <si>
    <t>Nuteistieji, kuriems buvo leista trumpam išvykti į namus (BVK 55 str.)</t>
  </si>
  <si>
    <t>fizinio skausmo sukėlimą ar nežymų sveikatos sutrikdymą</t>
  </si>
  <si>
    <t>vengimą išlaikyti vaiką</t>
  </si>
  <si>
    <t>nusikalstamas veikas, susijusias su ginklais, šaudmenimis, sprogmenimis, sprogstamosiomis ar radioaktyviosiomis medžiagomis</t>
  </si>
  <si>
    <t>6.2</t>
  </si>
  <si>
    <t>6.3</t>
  </si>
  <si>
    <t>7.3</t>
  </si>
  <si>
    <t>12.1</t>
  </si>
  <si>
    <t>12.1.1</t>
  </si>
  <si>
    <t>12.1.2</t>
  </si>
  <si>
    <t>12.1.3</t>
  </si>
  <si>
    <t>12.1.4</t>
  </si>
  <si>
    <t>12.1.5</t>
  </si>
  <si>
    <t>12.1.6</t>
  </si>
  <si>
    <t>5 punktas</t>
  </si>
  <si>
    <t>Eil.Nr.</t>
  </si>
  <si>
    <t>NUTEISTŲJŲ AREŠTU SKAIČIAUS, SUDĖTIES (PAGAL PADARYTĄ NUSIKALTIMĄ, AMŽIŲ, BAUSMĖS TERMINĄ IR KT.) IR JŲ KAITOS SUVESTINĖ</t>
  </si>
  <si>
    <t>PRAVIENIŠKIŲ 3-IŲJŲ PN AREŠTINĖ</t>
  </si>
  <si>
    <t>ŠIAULIŲ TI AREŠTINĖ</t>
  </si>
  <si>
    <t>AREŠTUOTI, ESANTYS LAVL</t>
  </si>
  <si>
    <t>2.1</t>
  </si>
  <si>
    <t>2.2.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</si>
  <si>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</si>
  <si>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</si>
  <si>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</si>
  <si>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</si>
  <si>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</si>
  <si>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</si>
  <si>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</si>
  <si>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</si>
  <si>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</si>
  <si>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</si>
  <si>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</si>
  <si>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</si>
  <si>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</si>
  <si>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3.1.1</t>
  </si>
  <si>
    <t>3.1.2</t>
  </si>
  <si>
    <t>3.1.3</t>
  </si>
  <si>
    <t>3.1.4</t>
  </si>
  <si>
    <t>3.1.5</t>
  </si>
  <si>
    <t>3.1.6</t>
  </si>
  <si>
    <t>3.3</t>
  </si>
  <si>
    <t>3.4</t>
  </si>
  <si>
    <t>3.5</t>
  </si>
  <si>
    <t>3.6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</si>
  <si>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</si>
  <si>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</si>
  <si>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</si>
  <si>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</si>
  <si>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</si>
  <si>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</si>
  <si>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</si>
  <si>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</si>
  <si>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</si>
  <si>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</si>
  <si>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</si>
  <si>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</si>
  <si>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 xml:space="preserve">14 metų </t>
  </si>
  <si>
    <t xml:space="preserve">15 metų </t>
  </si>
  <si>
    <t>16 metų</t>
  </si>
  <si>
    <t>7.4</t>
  </si>
  <si>
    <t>17 metų</t>
  </si>
  <si>
    <t>7.5</t>
  </si>
  <si>
    <t>7.6</t>
  </si>
  <si>
    <t xml:space="preserve">    nuo 21 metų iki 30 metų</t>
  </si>
  <si>
    <t>7.7</t>
  </si>
  <si>
    <t xml:space="preserve">    nuo 30 metų iki 40 metų</t>
  </si>
  <si>
    <t>7.8</t>
  </si>
  <si>
    <t xml:space="preserve">    nuo 40 metų iki 50 metų</t>
  </si>
  <si>
    <t>7.9</t>
  </si>
  <si>
    <t xml:space="preserve">    nuo 50 metų iki 60 metų</t>
  </si>
  <si>
    <t>7.10</t>
  </si>
  <si>
    <t>60 metų ir vyresni</t>
  </si>
  <si>
    <t>iš jų turintys teisę nuolat gyventi Lietuvoje</t>
  </si>
  <si>
    <t>11.1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</si>
  <si>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</si>
  <si>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</si>
  <si>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</si>
  <si>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</si>
  <si>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</si>
  <si>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</si>
  <si>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</si>
  <si>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</si>
  <si>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</si>
  <si>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</si>
  <si>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</si>
  <si>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</si>
  <si>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</si>
  <si>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 xml:space="preserve">Realiai atliktos bausmės termino vidurkis (paleistų asmenų) 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</si>
  <si>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</si>
  <si>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</si>
  <si>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</si>
  <si>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</si>
  <si>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</si>
  <si>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</si>
  <si>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</si>
  <si>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</si>
  <si>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</si>
  <si>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</si>
  <si>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</si>
  <si>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</si>
  <si>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</si>
  <si>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</si>
  <si>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Paleisti į laisvę asmenys (3.1 p.), atlikę bausmę už: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</si>
  <si>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</si>
  <si>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</si>
  <si>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</si>
  <si>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</si>
  <si>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</si>
  <si>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</si>
  <si>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</si>
  <si>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</si>
  <si>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</si>
  <si>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</si>
  <si>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</si>
  <si>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</si>
  <si>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kitas žmogaus seksualinio apsisprendimo laisvei ir  neliečiamumui  nusikalstamas veikas</t>
  </si>
  <si>
    <t>neteisėtas disponavimas narkotinėmis ar psichotropinėmis           medžiagomis neturint tikslo jas parduoti ar kitaip platinti</t>
  </si>
  <si>
    <t>nusikaltimus elektroninių duomenų ir informacinių sistemų saugumui</t>
  </si>
  <si>
    <t>neteisėtą žmonių gabenimą per sieną</t>
  </si>
  <si>
    <t>teroristinių nusikaltimų kurstymą</t>
  </si>
  <si>
    <t>2.2.14</t>
  </si>
  <si>
    <t>2.2.15</t>
  </si>
  <si>
    <t>5.14</t>
  </si>
  <si>
    <t>5.15</t>
  </si>
  <si>
    <t>5.16</t>
  </si>
  <si>
    <t>5.17</t>
  </si>
  <si>
    <t>5.13.1</t>
  </si>
  <si>
    <t>už neatsargų gyvybės atėmimą</t>
  </si>
  <si>
    <t>žmogaus seksualinio apsisprendimo laisvei ir  neliečiamumui  nusikalstamas veikas</t>
  </si>
  <si>
    <t>už sunkų sveikatos sutrikdymą</t>
  </si>
  <si>
    <t>už fizinio skausmo sukėlimą ar nežymų sveikatos sutrikdymą</t>
  </si>
  <si>
    <t>nusikalstamas veikas, susijusias su narkotinėmis ar psichotropinėmis medžiagomis, iš jų</t>
  </si>
  <si>
    <t>5.18</t>
  </si>
  <si>
    <r>
      <t xml:space="preserve">      </t>
    </r>
    <r>
      <rPr>
        <sz val="12"/>
        <rFont val="Times New Roman"/>
        <family val="1"/>
        <charset val="186"/>
      </rPr>
      <t>nusikaltimus ir baudžiamuosius  nusižengimus žmogaus seksualinio       apsisprendimo laisvei ir neliečiamumui prieš nepilnamečius</t>
    </r>
  </si>
  <si>
    <t xml:space="preserve"> nusikaltimus ir baudžiamuosius  nusižengimus žmogaus seksualinio       apsisprendimo laisvei ir neliečiamumui prieš nepilnamečius</t>
  </si>
  <si>
    <t>2.2.16</t>
  </si>
  <si>
    <t>2.2.17</t>
  </si>
  <si>
    <t>2.2.18</t>
  </si>
  <si>
    <t>2.2.19</t>
  </si>
  <si>
    <t>5.19</t>
  </si>
  <si>
    <t>14.1.14</t>
  </si>
  <si>
    <t>14.1.15</t>
  </si>
  <si>
    <t>14.1.16</t>
  </si>
  <si>
    <t>14.1.17</t>
  </si>
  <si>
    <t>15.14</t>
  </si>
  <si>
    <t>15.15</t>
  </si>
  <si>
    <t>15.16</t>
  </si>
  <si>
    <t>15.17</t>
  </si>
  <si>
    <t>Alytaus PN</t>
  </si>
  <si>
    <t>kelių transporto eismo saugumo ar transporto priemonių eksploatavimo taisyklių pažeidimus</t>
  </si>
  <si>
    <t>11.1.14</t>
  </si>
  <si>
    <t>11.1.15</t>
  </si>
  <si>
    <t>11.1.16</t>
  </si>
  <si>
    <t>11.1.17</t>
  </si>
  <si>
    <t>KYBARTAI  AREŠTINĖ</t>
  </si>
  <si>
    <t>Buvo nuteistųjų metų pradžioje</t>
  </si>
  <si>
    <t>iš jų – nuteistųjų, kuriems teismas nustatė atlikti areštą poilsio dienomis</t>
  </si>
  <si>
    <t xml:space="preserve">Atvyko naujai nuteistų asmenų¹ </t>
  </si>
  <si>
    <t xml:space="preserve"> neatsargų gyvybės atėmimą</t>
  </si>
  <si>
    <t>žmogaus seksualinio apsisprendimo laisvei ir neliečiamumui  nusikalstamas veikas</t>
  </si>
  <si>
    <t xml:space="preserve"> nusikaltimus ir baudžiamuosius  nusižengimus žmogaus seksualinio apsisprendimo laisvei ir neliečiamumui prieš nepilnamečius</t>
  </si>
  <si>
    <t xml:space="preserve"> sunkų sveikatos sutrikdymą</t>
  </si>
  <si>
    <t xml:space="preserve"> fizinio skausmo sukėlimą ar nežymų sveikatos sutrikdymą</t>
  </si>
  <si>
    <t xml:space="preserve"> vengimą išlaikyti vaiką</t>
  </si>
  <si>
    <t xml:space="preserve"> viešosios tvarkos pažeidimą</t>
  </si>
  <si>
    <t xml:space="preserve"> plėšimą</t>
  </si>
  <si>
    <t xml:space="preserve"> vagystę</t>
  </si>
  <si>
    <t xml:space="preserve"> turto prievartavimą</t>
  </si>
  <si>
    <t xml:space="preserve"> sukčiavimą</t>
  </si>
  <si>
    <t>MARIJAM PN AREŠTINĖ</t>
  </si>
  <si>
    <t xml:space="preserve"> </t>
  </si>
  <si>
    <t>KAUNO (Technikos g.) AREŠTINĖ</t>
  </si>
  <si>
    <t>47/0/1</t>
  </si>
  <si>
    <t>Šitą dalį užpildysiu pati, kai gausiu Jūsų gruodžio ataskaitą.  Jūsų teikiamose metinėse ataskaitose šios dalies  nėra, bet aš užpildau iš mėnesinių ataskaitų.</t>
  </si>
  <si>
    <t>LIETUVOS KALĖJIMŲ TARNYBOS</t>
  </si>
  <si>
    <t>VEIKLOS ANALIZĖS IR KONTROLĖS SKYRIUS</t>
  </si>
  <si>
    <t>4.2</t>
  </si>
  <si>
    <t>4.3</t>
  </si>
  <si>
    <t>10.1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</si>
  <si>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</si>
  <si>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</si>
  <si>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</si>
  <si>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</si>
  <si>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</si>
  <si>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</si>
  <si>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</si>
  <si>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</si>
  <si>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</si>
  <si>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</si>
  <si>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</si>
  <si>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</si>
  <si>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</si>
  <si>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</si>
  <si>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</si>
  <si>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</si>
  <si>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</si>
  <si>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</si>
  <si>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</si>
  <si>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</si>
  <si>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</si>
  <si>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</si>
  <si>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</si>
  <si>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</si>
  <si>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</si>
  <si>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</si>
  <si>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</si>
  <si>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</si>
  <si>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</si>
  <si>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</si>
  <si>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</si>
  <si>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Paleisti į laisvę asmenys atlikę bausmę už: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</si>
  <si>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</si>
  <si>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</si>
  <si>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</si>
  <si>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</si>
  <si>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</si>
  <si>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</si>
  <si>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</si>
  <si>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</si>
  <si>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</si>
  <si>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</si>
  <si>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</si>
  <si>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</si>
  <si>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</si>
  <si>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</si>
  <si>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</si>
  <si>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</si>
  <si>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2025 m. sausio–gruodžio mėn. duomenys</t>
  </si>
  <si>
    <t>Vyriausiasis specialistas Ignas Naujalis, tel. +37067823145, el. p. ignas.naujalis@kalejimai.lt</t>
  </si>
  <si>
    <t>iki 10 parų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</si>
  <si>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</si>
  <si>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</si>
  <si>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</si>
  <si>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</si>
  <si>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</si>
  <si>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</si>
  <si>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</si>
  <si>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</si>
  <si>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</si>
  <si>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</si>
  <si>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</si>
  <si>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</si>
  <si>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</si>
  <si>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</si>
  <si>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</si>
  <si>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</si>
  <si>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</si>
  <si>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</si>
  <si>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</si>
  <si>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4.4</t>
  </si>
  <si>
    <t>Buvo nuteistų asmenų metų pradžioje (2025-01-01)</t>
  </si>
  <si>
    <t>Teismo nuosprendžiu paskirtos bausmės termino vidurkis paromis</t>
  </si>
  <si>
    <t xml:space="preserve">Realiai atliktos bausmės termino vidurkis paromis (paleistų asmenų) </t>
  </si>
  <si>
    <t>3.13.1</t>
  </si>
  <si>
    <t>neteisėtą   disponavimą   narkotinėmis   ar   psichotropinėmis
medžiagomis neturint tikslo jas parduoti ar kitaip platinti</t>
  </si>
  <si>
    <t xml:space="preserve">už nusikalstamas veikas žmogaus seksualinio apsisprendimo laisvei ir  neliečiamumui  </t>
  </si>
  <si>
    <t>už nusikalstamas veikas žmogaus seksualinio apsisprendimo laisvei ir neliečiamumui prieš nepilnamečius</t>
  </si>
  <si>
    <t xml:space="preserve">Direktoriaus pavaduotojas Linas Nanartavičius        </t>
  </si>
  <si>
    <t xml:space="preserve">Nuteistieji 2025-12-31 pagal padarytas nusikalstamas veikas, iš jų: </t>
  </si>
  <si>
    <t>2026-03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</si>
  <si>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</si>
  <si>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</si>
  <si>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</si>
  <si>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</si>
  <si>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</si>
  <si>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</si>
  <si>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</si>
  <si>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</si>
  <si>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</si>
  <si>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</si>
  <si>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</si>
  <si>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</si>
  <si>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</si>
  <si>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</si>
  <si>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</si>
  <si>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</si>
  <si>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</si>
  <si>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</si>
  <si>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</si>
  <si>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2.1.13.1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</si>
</sst>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name val="Times New Roman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 indent="1"/>
    </xf>
    <xf numFmtId="49" fontId="0" fillId="0" borderId="2" xfId="0" applyNumberForma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justify" vertical="top" wrapText="1"/>
    </xf>
    <xf numFmtId="49" fontId="0" fillId="0" borderId="6" xfId="0" applyNumberForma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left" wrapText="1" indent="2"/>
    </xf>
    <xf numFmtId="0" fontId="0" fillId="0" borderId="7" xfId="0" applyBorder="1"/>
    <xf numFmtId="0" fontId="0" fillId="0" borderId="5" xfId="0" applyBorder="1" applyAlignment="1">
      <alignment horizontal="left" inden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2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wrapText="1" indent="1"/>
    </xf>
    <xf numFmtId="0" fontId="5" fillId="0" borderId="1" xfId="0" applyFont="1" applyBorder="1" applyAlignment="1">
      <alignment horizontal="left" vertical="top" wrapText="1" indent="2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7" xfId="0" applyFont="1" applyBorder="1" applyAlignment="1">
      <alignment horizontal="left" vertical="top" wrapText="1" indent="1"/>
    </xf>
    <xf numFmtId="0" fontId="0" fillId="0" borderId="6" xfId="0" applyBorder="1" applyAlignment="1">
      <alignment horizontal="left" indent="1"/>
    </xf>
    <xf numFmtId="0" fontId="5" fillId="0" borderId="7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 wrapText="1"/>
    </xf>
    <xf numFmtId="49" fontId="0" fillId="0" borderId="2" xfId="0" applyNumberForma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49" fontId="0" fillId="0" borderId="6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0" fillId="2" borderId="1" xfId="0" applyFill="1" applyBorder="1"/>
    <xf numFmtId="0" fontId="5" fillId="0" borderId="4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3" borderId="6" xfId="0" applyFill="1" applyBorder="1"/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left" indent="1"/>
    </xf>
    <xf numFmtId="0" fontId="5" fillId="0" borderId="0" xfId="0" applyFont="1"/>
    <xf numFmtId="0" fontId="3" fillId="2" borderId="1" xfId="0" applyFont="1" applyFill="1" applyBorder="1"/>
    <xf numFmtId="0" fontId="0" fillId="4" borderId="0" xfId="0" applyFill="1"/>
    <xf numFmtId="0" fontId="9" fillId="0" borderId="0" xfId="0" applyFont="1"/>
    <xf numFmtId="164" fontId="9" fillId="0" borderId="0" xfId="0" applyNumberFormat="1" applyFont="1"/>
    <xf numFmtId="0" fontId="5" fillId="0" borderId="1" xfId="0" applyFont="1" applyBorder="1"/>
    <xf numFmtId="0" fontId="6" fillId="0" borderId="1" xfId="0" applyFont="1" applyBorder="1" applyAlignment="1">
      <alignment horizontal="left" vertical="center" wrapText="1" indent="1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4" borderId="8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7"/>
  <sheetViews>
    <sheetView tabSelected="1" zoomScaleNormal="100" workbookViewId="0">
      <selection activeCell="B140" sqref="B140"/>
    </sheetView>
  </sheetViews>
  <sheetFormatPr defaultRowHeight="15.5" x14ac:dyDescent="0.35"/>
  <cols>
    <col min="1" max="1" width="7.9140625" style="1" customWidth="1"/>
    <col min="2" max="2" width="57.33203125" customWidth="1"/>
    <col min="3" max="3" width="3.25" customWidth="1"/>
    <col min="4" max="4" width="2.25" customWidth="1"/>
    <col min="5" max="5" width="3" customWidth="1"/>
    <col min="6" max="6" width="5.25" customWidth="1"/>
    <col min="7" max="7" width="5.83203125" customWidth="1"/>
    <col min="8" max="8" width="2.25" customWidth="1"/>
    <col min="9" max="9" width="12.5" customWidth="1"/>
    <col min="11" max="11" width="13.75" customWidth="1"/>
    <col min="12" max="12" width="8.75" customWidth="1"/>
  </cols>
  <sheetData>
    <row r="1" spans="1:8" x14ac:dyDescent="0.35">
      <c r="A1" s="115" t="s">
        <v>245</v>
      </c>
      <c r="B1" s="115"/>
      <c r="C1" s="115"/>
      <c r="D1" s="115"/>
      <c r="E1" s="115"/>
      <c r="F1" s="115"/>
      <c r="G1" s="115"/>
      <c r="H1" s="115"/>
    </row>
    <row r="2" spans="1:8" x14ac:dyDescent="0.35">
      <c r="A2" s="115" t="s">
        <v>246</v>
      </c>
      <c r="B2" s="115"/>
      <c r="C2" s="115"/>
      <c r="D2" s="115"/>
      <c r="E2" s="115"/>
      <c r="F2" s="115"/>
      <c r="G2" s="115"/>
      <c r="H2" s="115"/>
    </row>
    <row r="3" spans="1:8" x14ac:dyDescent="0.35">
      <c r="A3" s="117"/>
      <c r="B3" s="117"/>
      <c r="C3" s="117"/>
      <c r="D3" s="117"/>
      <c r="E3" s="117"/>
      <c r="F3" s="117"/>
      <c r="G3" s="117"/>
      <c r="H3" s="117"/>
    </row>
    <row r="4" spans="1:8" ht="31.5" customHeight="1" x14ac:dyDescent="0.35">
      <c r="A4" s="118" t="s">
        <v>86</v>
      </c>
      <c r="B4" s="118"/>
      <c r="C4" s="118"/>
      <c r="D4" s="118"/>
      <c r="E4" s="118"/>
      <c r="F4" s="118"/>
      <c r="G4" s="118"/>
      <c r="H4" s="118"/>
    </row>
    <row r="5" spans="1:8" x14ac:dyDescent="0.35">
      <c r="A5" s="115"/>
      <c r="B5" s="115"/>
      <c r="C5" s="115"/>
      <c r="D5" s="115"/>
      <c r="E5" s="115"/>
      <c r="F5" s="115"/>
      <c r="G5" s="115"/>
      <c r="H5" s="115"/>
    </row>
    <row r="6" spans="1:8" x14ac:dyDescent="0.35">
      <c r="A6" s="116" t="s">
        <v>330</v>
      </c>
      <c r="B6" s="117"/>
      <c r="C6" s="117"/>
      <c r="D6" s="117"/>
      <c r="E6" s="117"/>
      <c r="F6" s="117"/>
      <c r="G6" s="117"/>
      <c r="H6" s="117"/>
    </row>
    <row r="7" spans="1:8" x14ac:dyDescent="0.35">
      <c r="A7" s="117"/>
      <c r="B7" s="117"/>
      <c r="C7" s="117"/>
      <c r="D7" s="117"/>
      <c r="E7" s="117"/>
      <c r="F7" s="117"/>
      <c r="G7" s="117"/>
      <c r="H7" s="117"/>
    </row>
    <row r="8" spans="1:8" x14ac:dyDescent="0.35">
      <c r="A8" s="117"/>
      <c r="B8" s="117"/>
      <c r="C8" s="117"/>
      <c r="D8" s="117"/>
      <c r="E8" s="117"/>
      <c r="F8" s="117"/>
      <c r="G8" s="117"/>
      <c r="H8" s="117"/>
    </row>
    <row r="9" spans="1:8" x14ac:dyDescent="0.35">
      <c r="A9" s="127" t="s">
        <v>298</v>
      </c>
      <c r="B9" s="128"/>
      <c r="C9" s="128"/>
      <c r="D9" s="128"/>
      <c r="E9" s="128"/>
      <c r="F9" s="128"/>
      <c r="G9" s="128"/>
      <c r="H9" s="128"/>
    </row>
    <row r="10" spans="1:8" x14ac:dyDescent="0.35">
      <c r="A10" s="132"/>
      <c r="B10" s="132"/>
      <c r="C10" s="132"/>
      <c r="D10" s="132"/>
      <c r="E10" s="132"/>
      <c r="F10" s="132"/>
      <c r="G10" s="132"/>
      <c r="H10" s="132"/>
    </row>
    <row r="11" spans="1:8" x14ac:dyDescent="0.35">
      <c r="A11" s="3" t="s">
        <v>27</v>
      </c>
      <c r="B11" s="3" t="s">
        <v>28</v>
      </c>
      <c r="C11" s="122" t="s">
        <v>29</v>
      </c>
      <c r="D11" s="122"/>
      <c r="E11" s="122"/>
      <c r="F11" s="122"/>
      <c r="G11" s="122"/>
      <c r="H11" s="123"/>
    </row>
    <row r="12" spans="1:8" x14ac:dyDescent="0.35">
      <c r="A12" s="35">
        <v>1</v>
      </c>
      <c r="B12" s="109" t="s">
        <v>321</v>
      </c>
      <c r="C12" s="120">
        <v>141</v>
      </c>
      <c r="D12" s="120"/>
      <c r="E12" s="120"/>
      <c r="F12" s="120"/>
      <c r="G12" s="120"/>
      <c r="H12" s="121"/>
    </row>
    <row r="13" spans="1:8" x14ac:dyDescent="0.35">
      <c r="A13" s="35">
        <v>2</v>
      </c>
      <c r="B13" s="21" t="s">
        <v>49</v>
      </c>
      <c r="C13" s="129"/>
      <c r="D13" s="130"/>
      <c r="E13" s="130"/>
      <c r="F13" s="130"/>
      <c r="G13" s="130"/>
      <c r="H13" s="131"/>
    </row>
    <row r="14" spans="1:8" x14ac:dyDescent="0.35">
      <c r="A14" s="35" t="s">
        <v>90</v>
      </c>
      <c r="B14" s="15" t="s">
        <v>50</v>
      </c>
      <c r="C14" s="124">
        <f>SUM(C15+C16+C17+C18+C19+C20+C21+C22+C23+C24+C25+C26+C27+C29+C30+C31+C32+C33+C34)</f>
        <v>1551</v>
      </c>
      <c r="D14" s="125"/>
      <c r="E14" s="125"/>
      <c r="F14" s="125"/>
      <c r="G14" s="125"/>
      <c r="H14" s="126"/>
    </row>
    <row r="15" spans="1:8" x14ac:dyDescent="0.35">
      <c r="A15" s="36" t="s">
        <v>331</v>
      </c>
      <c r="B15" s="37" t="s">
        <v>198</v>
      </c>
      <c r="C15" s="119">
        <v>0</v>
      </c>
      <c r="D15" s="120"/>
      <c r="E15" s="120"/>
      <c r="F15" s="120"/>
      <c r="G15" s="120"/>
      <c r="H15" s="121"/>
    </row>
    <row r="16" spans="1:8" ht="30.65" customHeight="1" x14ac:dyDescent="0.35">
      <c r="A16" s="36" t="s">
        <v>332</v>
      </c>
      <c r="B16" s="37" t="s">
        <v>326</v>
      </c>
      <c r="C16" s="119">
        <v>1</v>
      </c>
      <c r="D16" s="120"/>
      <c r="E16" s="120"/>
      <c r="F16" s="120"/>
      <c r="G16" s="120"/>
      <c r="H16" s="121"/>
    </row>
    <row r="17" spans="1:8" ht="49.15" customHeight="1" x14ac:dyDescent="0.35">
      <c r="A17" s="36" t="s">
        <v>333</v>
      </c>
      <c r="B17" s="37" t="s">
        <v>327</v>
      </c>
      <c r="C17" s="119">
        <v>2</v>
      </c>
      <c r="D17" s="120"/>
      <c r="E17" s="120"/>
      <c r="F17" s="120"/>
      <c r="G17" s="120"/>
      <c r="H17" s="121"/>
    </row>
    <row r="18" spans="1:8" x14ac:dyDescent="0.35">
      <c r="A18" s="36" t="s">
        <v>334</v>
      </c>
      <c r="B18" s="37" t="s">
        <v>200</v>
      </c>
      <c r="C18" s="119">
        <v>1</v>
      </c>
      <c r="D18" s="120"/>
      <c r="E18" s="120"/>
      <c r="F18" s="120"/>
      <c r="G18" s="120"/>
      <c r="H18" s="121"/>
    </row>
    <row r="19" spans="1:8" x14ac:dyDescent="0.35">
      <c r="A19" s="36" t="s">
        <v>335</v>
      </c>
      <c r="B19" s="37" t="s">
        <v>201</v>
      </c>
      <c r="C19" s="119">
        <v>371</v>
      </c>
      <c r="D19" s="120"/>
      <c r="E19" s="120"/>
      <c r="F19" s="120"/>
      <c r="G19" s="120"/>
      <c r="H19" s="121"/>
    </row>
    <row r="20" spans="1:8" x14ac:dyDescent="0.35">
      <c r="A20" s="36" t="s">
        <v>336</v>
      </c>
      <c r="B20" s="15" t="s">
        <v>51</v>
      </c>
      <c r="C20" s="119">
        <v>5</v>
      </c>
      <c r="D20" s="120"/>
      <c r="E20" s="120"/>
      <c r="F20" s="120"/>
      <c r="G20" s="120"/>
      <c r="H20" s="121"/>
    </row>
    <row r="21" spans="1:8" x14ac:dyDescent="0.35">
      <c r="A21" s="36" t="s">
        <v>337</v>
      </c>
      <c r="B21" s="15" t="s">
        <v>52</v>
      </c>
      <c r="C21" s="119">
        <v>58</v>
      </c>
      <c r="D21" s="120"/>
      <c r="E21" s="120"/>
      <c r="F21" s="120"/>
      <c r="G21" s="120"/>
      <c r="H21" s="121"/>
    </row>
    <row r="22" spans="1:8" x14ac:dyDescent="0.35">
      <c r="A22" s="36" t="s">
        <v>338</v>
      </c>
      <c r="B22" s="15" t="s">
        <v>53</v>
      </c>
      <c r="C22" s="119">
        <v>14</v>
      </c>
      <c r="D22" s="120"/>
      <c r="E22" s="120"/>
      <c r="F22" s="120"/>
      <c r="G22" s="120"/>
      <c r="H22" s="121"/>
    </row>
    <row r="23" spans="1:8" x14ac:dyDescent="0.35">
      <c r="A23" s="36" t="s">
        <v>339</v>
      </c>
      <c r="B23" s="15" t="s">
        <v>54</v>
      </c>
      <c r="C23" s="119">
        <v>383</v>
      </c>
      <c r="D23" s="120"/>
      <c r="E23" s="120"/>
      <c r="F23" s="120"/>
      <c r="G23" s="120"/>
      <c r="H23" s="121"/>
    </row>
    <row r="24" spans="1:8" x14ac:dyDescent="0.35">
      <c r="A24" s="36" t="s">
        <v>340</v>
      </c>
      <c r="B24" s="19" t="s">
        <v>55</v>
      </c>
      <c r="C24" s="119">
        <v>2</v>
      </c>
      <c r="D24" s="120"/>
      <c r="E24" s="120"/>
      <c r="F24" s="120"/>
      <c r="G24" s="120"/>
      <c r="H24" s="121"/>
    </row>
    <row r="25" spans="1:8" x14ac:dyDescent="0.35">
      <c r="A25" s="36" t="s">
        <v>341</v>
      </c>
      <c r="B25" s="19" t="s">
        <v>56</v>
      </c>
      <c r="C25" s="119">
        <v>50</v>
      </c>
      <c r="D25" s="120"/>
      <c r="E25" s="120"/>
      <c r="F25" s="120"/>
      <c r="G25" s="120"/>
      <c r="H25" s="121"/>
    </row>
    <row r="26" spans="1:8" x14ac:dyDescent="0.35">
      <c r="A26" s="36" t="s">
        <v>342</v>
      </c>
      <c r="B26" s="19" t="s">
        <v>57</v>
      </c>
      <c r="C26" s="119">
        <v>0</v>
      </c>
      <c r="D26" s="120"/>
      <c r="E26" s="120"/>
      <c r="F26" s="120"/>
      <c r="G26" s="120"/>
      <c r="H26" s="121"/>
    </row>
    <row r="27" spans="1:8" ht="31" x14ac:dyDescent="0.35">
      <c r="A27" s="36" t="s">
        <v>343</v>
      </c>
      <c r="B27" s="25" t="s">
        <v>58</v>
      </c>
      <c r="C27" s="119">
        <v>222</v>
      </c>
      <c r="D27" s="120"/>
      <c r="E27" s="120"/>
      <c r="F27" s="120"/>
      <c r="G27" s="120"/>
      <c r="H27" s="121"/>
    </row>
    <row r="28" spans="1:8" ht="31" x14ac:dyDescent="0.35">
      <c r="A28" s="36" t="s">
        <v>350</v>
      </c>
      <c r="B28" s="25" t="s">
        <v>325</v>
      </c>
      <c r="C28" s="119">
        <v>221</v>
      </c>
      <c r="D28" s="120"/>
      <c r="E28" s="120"/>
      <c r="F28" s="120"/>
      <c r="G28" s="120"/>
      <c r="H28" s="121"/>
    </row>
    <row r="29" spans="1:8" ht="31.5" customHeight="1" x14ac:dyDescent="0.35">
      <c r="A29" s="36" t="s">
        <v>344</v>
      </c>
      <c r="B29" s="25" t="s">
        <v>59</v>
      </c>
      <c r="C29" s="119">
        <v>5</v>
      </c>
      <c r="D29" s="120"/>
      <c r="E29" s="120"/>
      <c r="F29" s="120"/>
      <c r="G29" s="120"/>
      <c r="H29" s="121"/>
    </row>
    <row r="30" spans="1:8" ht="21.65" customHeight="1" x14ac:dyDescent="0.35">
      <c r="A30" s="36" t="s">
        <v>345</v>
      </c>
      <c r="B30" s="27" t="s">
        <v>188</v>
      </c>
      <c r="C30" s="119">
        <v>6</v>
      </c>
      <c r="D30" s="120"/>
      <c r="E30" s="120"/>
      <c r="F30" s="120"/>
      <c r="G30" s="120"/>
      <c r="H30" s="121"/>
    </row>
    <row r="31" spans="1:8" ht="22.9" customHeight="1" x14ac:dyDescent="0.35">
      <c r="A31" s="36" t="s">
        <v>346</v>
      </c>
      <c r="B31" s="27" t="s">
        <v>189</v>
      </c>
      <c r="C31" s="119">
        <v>4</v>
      </c>
      <c r="D31" s="120"/>
      <c r="E31" s="120"/>
      <c r="F31" s="120"/>
      <c r="G31" s="120"/>
      <c r="H31" s="121"/>
    </row>
    <row r="32" spans="1:8" ht="18.649999999999999" customHeight="1" x14ac:dyDescent="0.35">
      <c r="A32" s="36" t="s">
        <v>347</v>
      </c>
      <c r="B32" s="27" t="s">
        <v>190</v>
      </c>
      <c r="C32" s="119">
        <v>0</v>
      </c>
      <c r="D32" s="120"/>
      <c r="E32" s="120"/>
      <c r="F32" s="120"/>
      <c r="G32" s="120"/>
      <c r="H32" s="121"/>
    </row>
    <row r="33" spans="1:24" ht="31.5" customHeight="1" x14ac:dyDescent="0.35">
      <c r="A33" s="36" t="s">
        <v>348</v>
      </c>
      <c r="B33" s="27" t="s">
        <v>220</v>
      </c>
      <c r="C33" s="119">
        <v>231</v>
      </c>
      <c r="D33" s="120"/>
      <c r="E33" s="120"/>
      <c r="F33" s="120"/>
      <c r="G33" s="120"/>
      <c r="H33" s="121"/>
    </row>
    <row r="34" spans="1:24" x14ac:dyDescent="0.35">
      <c r="A34" s="36" t="s">
        <v>349</v>
      </c>
      <c r="B34" s="19" t="s">
        <v>60</v>
      </c>
      <c r="C34" s="119">
        <v>196</v>
      </c>
      <c r="D34" s="120"/>
      <c r="E34" s="120"/>
      <c r="F34" s="120"/>
      <c r="G34" s="120"/>
      <c r="H34" s="121"/>
    </row>
    <row r="35" spans="1:24" x14ac:dyDescent="0.35">
      <c r="A35" s="113">
        <v>3</v>
      </c>
      <c r="B35" s="114" t="s">
        <v>329</v>
      </c>
      <c r="C35" s="141">
        <f>SUM(C36+C37+C38+C39+C40+C41+C42+C43+C44+C45+C46+C47+C48+C50+C51+C52+C53+C54+C55)</f>
        <v>138</v>
      </c>
      <c r="D35" s="142"/>
      <c r="E35" s="142"/>
      <c r="F35" s="142"/>
      <c r="G35" s="142"/>
      <c r="H35" s="143"/>
    </row>
    <row r="36" spans="1:24" x14ac:dyDescent="0.35">
      <c r="A36" s="36" t="s">
        <v>17</v>
      </c>
      <c r="B36" s="38" t="s">
        <v>0</v>
      </c>
      <c r="C36" s="119">
        <v>0</v>
      </c>
      <c r="D36" s="120"/>
      <c r="E36" s="120"/>
      <c r="F36" s="120"/>
      <c r="G36" s="120"/>
      <c r="H36" s="121"/>
    </row>
    <row r="37" spans="1:24" ht="31" x14ac:dyDescent="0.35">
      <c r="A37" s="36" t="s">
        <v>18</v>
      </c>
      <c r="B37" s="38" t="s">
        <v>326</v>
      </c>
      <c r="C37" s="119">
        <v>0</v>
      </c>
      <c r="D37" s="120"/>
      <c r="E37" s="120"/>
      <c r="F37" s="120"/>
      <c r="G37" s="120"/>
      <c r="H37" s="121"/>
    </row>
    <row r="38" spans="1:24" ht="28" x14ac:dyDescent="0.35">
      <c r="A38" s="36" t="s">
        <v>111</v>
      </c>
      <c r="B38" s="110" t="s">
        <v>327</v>
      </c>
      <c r="C38" s="119">
        <v>1</v>
      </c>
      <c r="D38" s="120"/>
      <c r="E38" s="120"/>
      <c r="F38" s="120"/>
      <c r="G38" s="120"/>
      <c r="H38" s="121"/>
    </row>
    <row r="39" spans="1:24" x14ac:dyDescent="0.35">
      <c r="A39" s="36" t="s">
        <v>112</v>
      </c>
      <c r="B39" s="38" t="s">
        <v>1</v>
      </c>
      <c r="C39" s="119">
        <v>0</v>
      </c>
      <c r="D39" s="120"/>
      <c r="E39" s="120"/>
      <c r="F39" s="120"/>
      <c r="G39" s="120"/>
      <c r="H39" s="121"/>
    </row>
    <row r="40" spans="1:24" x14ac:dyDescent="0.35">
      <c r="A40" s="36" t="s">
        <v>113</v>
      </c>
      <c r="B40" s="38" t="s">
        <v>71</v>
      </c>
      <c r="C40" s="119">
        <v>29</v>
      </c>
      <c r="D40" s="120"/>
      <c r="E40" s="120"/>
      <c r="F40" s="120"/>
      <c r="G40" s="120"/>
      <c r="H40" s="121"/>
    </row>
    <row r="41" spans="1:24" x14ac:dyDescent="0.35">
      <c r="A41" s="36" t="s">
        <v>114</v>
      </c>
      <c r="B41" s="38" t="s">
        <v>72</v>
      </c>
      <c r="C41" s="119">
        <v>1</v>
      </c>
      <c r="D41" s="120"/>
      <c r="E41" s="120"/>
      <c r="F41" s="120"/>
      <c r="G41" s="120"/>
      <c r="H41" s="121"/>
    </row>
    <row r="42" spans="1:24" x14ac:dyDescent="0.35">
      <c r="A42" s="36" t="s">
        <v>250</v>
      </c>
      <c r="B42" s="38" t="s">
        <v>2</v>
      </c>
      <c r="C42" s="119">
        <v>4</v>
      </c>
      <c r="D42" s="120"/>
      <c r="E42" s="120"/>
      <c r="F42" s="120"/>
      <c r="G42" s="120"/>
      <c r="H42" s="121"/>
    </row>
    <row r="43" spans="1:24" x14ac:dyDescent="0.35">
      <c r="A43" s="36" t="s">
        <v>251</v>
      </c>
      <c r="B43" s="38" t="s">
        <v>3</v>
      </c>
      <c r="C43" s="119">
        <v>0</v>
      </c>
      <c r="D43" s="120"/>
      <c r="E43" s="120"/>
      <c r="F43" s="120"/>
      <c r="G43" s="120"/>
      <c r="H43" s="121"/>
    </row>
    <row r="44" spans="1:24" x14ac:dyDescent="0.35">
      <c r="A44" s="36" t="s">
        <v>252</v>
      </c>
      <c r="B44" s="38" t="s">
        <v>4</v>
      </c>
      <c r="C44" s="119">
        <v>38</v>
      </c>
      <c r="D44" s="120"/>
      <c r="E44" s="120"/>
      <c r="F44" s="120"/>
      <c r="G44" s="120"/>
      <c r="H44" s="121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</row>
    <row r="45" spans="1:24" x14ac:dyDescent="0.35">
      <c r="A45" s="36" t="s">
        <v>253</v>
      </c>
      <c r="B45" s="38" t="s">
        <v>5</v>
      </c>
      <c r="C45" s="119">
        <v>0</v>
      </c>
      <c r="D45" s="120"/>
      <c r="E45" s="120"/>
      <c r="F45" s="120"/>
      <c r="G45" s="120"/>
      <c r="H45" s="121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</row>
    <row r="46" spans="1:24" x14ac:dyDescent="0.35">
      <c r="A46" s="36" t="s">
        <v>254</v>
      </c>
      <c r="B46" s="38" t="s">
        <v>6</v>
      </c>
      <c r="C46" s="119">
        <v>4</v>
      </c>
      <c r="D46" s="120"/>
      <c r="E46" s="120"/>
      <c r="F46" s="120"/>
      <c r="G46" s="120"/>
      <c r="H46" s="121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</row>
    <row r="47" spans="1:24" x14ac:dyDescent="0.35">
      <c r="A47" s="36" t="s">
        <v>255</v>
      </c>
      <c r="B47" s="38" t="s">
        <v>7</v>
      </c>
      <c r="C47" s="119">
        <v>0</v>
      </c>
      <c r="D47" s="120"/>
      <c r="E47" s="120"/>
      <c r="F47" s="120"/>
      <c r="G47" s="120"/>
      <c r="H47" s="121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</row>
    <row r="48" spans="1:24" ht="31" x14ac:dyDescent="0.35">
      <c r="A48" s="36" t="s">
        <v>256</v>
      </c>
      <c r="B48" s="38" t="s">
        <v>202</v>
      </c>
      <c r="C48" s="119">
        <v>14</v>
      </c>
      <c r="D48" s="120"/>
      <c r="E48" s="120"/>
      <c r="F48" s="120"/>
      <c r="G48" s="120"/>
      <c r="H48" s="121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</row>
    <row r="49" spans="1:24" ht="31" x14ac:dyDescent="0.35">
      <c r="A49" s="36" t="s">
        <v>324</v>
      </c>
      <c r="B49" s="37" t="s">
        <v>187</v>
      </c>
      <c r="C49" s="119">
        <v>14</v>
      </c>
      <c r="D49" s="120"/>
      <c r="E49" s="120"/>
      <c r="F49" s="120"/>
      <c r="G49" s="120"/>
      <c r="H49" s="121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</row>
    <row r="50" spans="1:24" ht="46.5" x14ac:dyDescent="0.35">
      <c r="A50" s="36" t="s">
        <v>257</v>
      </c>
      <c r="B50" s="38" t="s">
        <v>73</v>
      </c>
      <c r="C50" s="119">
        <v>0</v>
      </c>
      <c r="D50" s="120"/>
      <c r="E50" s="120"/>
      <c r="F50" s="120"/>
      <c r="G50" s="120"/>
      <c r="H50" s="121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</row>
    <row r="51" spans="1:24" ht="31" x14ac:dyDescent="0.35">
      <c r="A51" s="36" t="s">
        <v>258</v>
      </c>
      <c r="B51" s="40" t="s">
        <v>188</v>
      </c>
      <c r="C51" s="119">
        <v>0</v>
      </c>
      <c r="D51" s="120"/>
      <c r="E51" s="120"/>
      <c r="F51" s="120"/>
      <c r="G51" s="120"/>
      <c r="H51" s="121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</row>
    <row r="52" spans="1:24" x14ac:dyDescent="0.35">
      <c r="A52" s="36" t="s">
        <v>259</v>
      </c>
      <c r="B52" s="38" t="s">
        <v>189</v>
      </c>
      <c r="C52" s="119">
        <v>0</v>
      </c>
      <c r="D52" s="120"/>
      <c r="E52" s="120"/>
      <c r="F52" s="120"/>
      <c r="G52" s="120"/>
      <c r="H52" s="121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</row>
    <row r="53" spans="1:24" x14ac:dyDescent="0.35">
      <c r="A53" s="36" t="s">
        <v>260</v>
      </c>
      <c r="B53" s="38" t="s">
        <v>190</v>
      </c>
      <c r="C53" s="119">
        <v>0</v>
      </c>
      <c r="D53" s="120"/>
      <c r="E53" s="120"/>
      <c r="F53" s="120"/>
      <c r="G53" s="120"/>
      <c r="H53" s="121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</row>
    <row r="54" spans="1:24" ht="31" x14ac:dyDescent="0.35">
      <c r="A54" s="36" t="s">
        <v>261</v>
      </c>
      <c r="B54" s="38" t="s">
        <v>220</v>
      </c>
      <c r="C54" s="119">
        <v>26</v>
      </c>
      <c r="D54" s="120"/>
      <c r="E54" s="120"/>
      <c r="F54" s="120"/>
      <c r="G54" s="120"/>
      <c r="H54" s="121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</row>
    <row r="55" spans="1:24" x14ac:dyDescent="0.35">
      <c r="A55" s="36" t="s">
        <v>262</v>
      </c>
      <c r="B55" s="38" t="s">
        <v>34</v>
      </c>
      <c r="C55" s="119">
        <v>21</v>
      </c>
      <c r="D55" s="120"/>
      <c r="E55" s="120"/>
      <c r="F55" s="120"/>
      <c r="G55" s="120"/>
      <c r="H55" s="121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</row>
    <row r="56" spans="1:24" x14ac:dyDescent="0.35">
      <c r="A56" s="35">
        <v>4</v>
      </c>
      <c r="B56" s="36" t="s">
        <v>64</v>
      </c>
      <c r="C56" s="125">
        <f>SUM(C57:H60)</f>
        <v>138</v>
      </c>
      <c r="D56" s="125"/>
      <c r="E56" s="125"/>
      <c r="F56" s="125"/>
      <c r="G56" s="125"/>
      <c r="H56" s="126"/>
      <c r="I56" s="107">
        <f>SUM(C58:H60)</f>
        <v>136</v>
      </c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</row>
    <row r="57" spans="1:24" x14ac:dyDescent="0.35">
      <c r="A57" s="35" t="s">
        <v>19</v>
      </c>
      <c r="B57" s="38" t="s">
        <v>300</v>
      </c>
      <c r="C57" s="119">
        <v>2</v>
      </c>
      <c r="D57" s="120"/>
      <c r="E57" s="120"/>
      <c r="F57" s="120"/>
      <c r="G57" s="120"/>
      <c r="H57" s="121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</row>
    <row r="58" spans="1:24" x14ac:dyDescent="0.35">
      <c r="A58" s="35" t="s">
        <v>247</v>
      </c>
      <c r="B58" s="38" t="s">
        <v>65</v>
      </c>
      <c r="C58" s="120">
        <v>13</v>
      </c>
      <c r="D58" s="120"/>
      <c r="E58" s="120"/>
      <c r="F58" s="120"/>
      <c r="G58" s="120"/>
      <c r="H58" s="121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</row>
    <row r="59" spans="1:24" x14ac:dyDescent="0.35">
      <c r="A59" s="35" t="s">
        <v>248</v>
      </c>
      <c r="B59" s="38" t="s">
        <v>66</v>
      </c>
      <c r="C59" s="120">
        <v>51</v>
      </c>
      <c r="D59" s="120"/>
      <c r="E59" s="120"/>
      <c r="F59" s="120"/>
      <c r="G59" s="120"/>
      <c r="H59" s="121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</row>
    <row r="60" spans="1:24" x14ac:dyDescent="0.35">
      <c r="A60" s="35" t="s">
        <v>320</v>
      </c>
      <c r="B60" s="38" t="s">
        <v>67</v>
      </c>
      <c r="C60" s="120">
        <v>72</v>
      </c>
      <c r="D60" s="120"/>
      <c r="E60" s="120"/>
      <c r="F60" s="120"/>
      <c r="G60" s="120"/>
      <c r="H60" s="121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</row>
    <row r="61" spans="1:24" x14ac:dyDescent="0.35">
      <c r="A61" s="35">
        <v>5</v>
      </c>
      <c r="B61" s="36" t="s">
        <v>68</v>
      </c>
      <c r="C61" s="125">
        <f>SUM(C62:H71)</f>
        <v>138</v>
      </c>
      <c r="D61" s="125"/>
      <c r="E61" s="125"/>
      <c r="F61" s="125"/>
      <c r="G61" s="125"/>
      <c r="H61" s="126"/>
      <c r="I61" s="107">
        <f>SUM(C62:H71)</f>
        <v>138</v>
      </c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</row>
    <row r="62" spans="1:24" x14ac:dyDescent="0.35">
      <c r="A62" s="35" t="s">
        <v>20</v>
      </c>
      <c r="B62" s="38" t="s">
        <v>127</v>
      </c>
      <c r="C62" s="120">
        <v>0</v>
      </c>
      <c r="D62" s="120"/>
      <c r="E62" s="120"/>
      <c r="F62" s="120"/>
      <c r="G62" s="120"/>
      <c r="H62" s="121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</row>
    <row r="63" spans="1:24" x14ac:dyDescent="0.35">
      <c r="A63" s="35" t="s">
        <v>115</v>
      </c>
      <c r="B63" s="38" t="s">
        <v>128</v>
      </c>
      <c r="C63" s="120">
        <v>0</v>
      </c>
      <c r="D63" s="120"/>
      <c r="E63" s="120"/>
      <c r="F63" s="120"/>
      <c r="G63" s="120"/>
      <c r="H63" s="121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</row>
    <row r="64" spans="1:24" x14ac:dyDescent="0.35">
      <c r="A64" s="35" t="s">
        <v>116</v>
      </c>
      <c r="B64" s="38" t="s">
        <v>129</v>
      </c>
      <c r="C64" s="120">
        <v>1</v>
      </c>
      <c r="D64" s="120"/>
      <c r="E64" s="120"/>
      <c r="F64" s="120"/>
      <c r="G64" s="120"/>
      <c r="H64" s="121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</row>
    <row r="65" spans="1:24" x14ac:dyDescent="0.35">
      <c r="A65" s="35" t="s">
        <v>117</v>
      </c>
      <c r="B65" s="38" t="s">
        <v>131</v>
      </c>
      <c r="C65" s="120">
        <v>0</v>
      </c>
      <c r="D65" s="120"/>
      <c r="E65" s="120"/>
      <c r="F65" s="120"/>
      <c r="G65" s="120"/>
      <c r="H65" s="121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</row>
    <row r="66" spans="1:24" x14ac:dyDescent="0.35">
      <c r="A66" s="35" t="s">
        <v>118</v>
      </c>
      <c r="B66" s="38" t="s">
        <v>69</v>
      </c>
      <c r="C66" s="120">
        <v>12</v>
      </c>
      <c r="D66" s="120"/>
      <c r="E66" s="120"/>
      <c r="F66" s="120"/>
      <c r="G66" s="120"/>
      <c r="H66" s="121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</row>
    <row r="67" spans="1:24" x14ac:dyDescent="0.35">
      <c r="A67" s="35" t="s">
        <v>119</v>
      </c>
      <c r="B67" s="36" t="s">
        <v>134</v>
      </c>
      <c r="C67" s="120">
        <v>31</v>
      </c>
      <c r="D67" s="120"/>
      <c r="E67" s="120"/>
      <c r="F67" s="120"/>
      <c r="G67" s="120"/>
      <c r="H67" s="121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</row>
    <row r="68" spans="1:24" x14ac:dyDescent="0.35">
      <c r="A68" s="35" t="s">
        <v>120</v>
      </c>
      <c r="B68" s="36" t="s">
        <v>136</v>
      </c>
      <c r="C68" s="120">
        <v>43</v>
      </c>
      <c r="D68" s="120"/>
      <c r="E68" s="120"/>
      <c r="F68" s="120"/>
      <c r="G68" s="120"/>
      <c r="H68" s="121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</row>
    <row r="69" spans="1:24" x14ac:dyDescent="0.35">
      <c r="A69" s="35" t="s">
        <v>121</v>
      </c>
      <c r="B69" s="36" t="s">
        <v>138</v>
      </c>
      <c r="C69" s="120">
        <v>34</v>
      </c>
      <c r="D69" s="120"/>
      <c r="E69" s="120"/>
      <c r="F69" s="120"/>
      <c r="G69" s="120"/>
      <c r="H69" s="121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</row>
    <row r="70" spans="1:24" x14ac:dyDescent="0.35">
      <c r="A70" s="35" t="s">
        <v>122</v>
      </c>
      <c r="B70" s="36" t="s">
        <v>140</v>
      </c>
      <c r="C70" s="120">
        <v>13</v>
      </c>
      <c r="D70" s="120"/>
      <c r="E70" s="120"/>
      <c r="F70" s="120"/>
      <c r="G70" s="120"/>
      <c r="H70" s="121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</row>
    <row r="71" spans="1:24" x14ac:dyDescent="0.35">
      <c r="A71" s="35" t="s">
        <v>123</v>
      </c>
      <c r="B71" s="38" t="s">
        <v>142</v>
      </c>
      <c r="C71" s="120">
        <v>4</v>
      </c>
      <c r="D71" s="120"/>
      <c r="E71" s="120"/>
      <c r="F71" s="120"/>
      <c r="G71" s="120"/>
      <c r="H71" s="121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</row>
    <row r="72" spans="1:24" x14ac:dyDescent="0.35">
      <c r="A72" s="35">
        <v>6</v>
      </c>
      <c r="B72" s="36" t="s">
        <v>13</v>
      </c>
      <c r="C72" s="120">
        <v>4</v>
      </c>
      <c r="D72" s="120"/>
      <c r="E72" s="120"/>
      <c r="F72" s="120"/>
      <c r="G72" s="120"/>
      <c r="H72" s="121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</row>
    <row r="73" spans="1:24" ht="24" customHeight="1" x14ac:dyDescent="0.35">
      <c r="A73" s="35">
        <v>7</v>
      </c>
      <c r="B73" s="36" t="s">
        <v>322</v>
      </c>
      <c r="C73" s="124">
        <v>62</v>
      </c>
      <c r="D73" s="125"/>
      <c r="E73" s="125"/>
      <c r="F73" s="125"/>
      <c r="G73" s="125"/>
      <c r="H73" s="126"/>
      <c r="I73" s="107">
        <f>K73/J73</f>
        <v>61.044848484848487</v>
      </c>
      <c r="J73" s="107">
        <f>SUM(J75:J93)</f>
        <v>198</v>
      </c>
      <c r="K73" s="107">
        <f>SUM(K75:K93)</f>
        <v>12086.880000000001</v>
      </c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</row>
    <row r="74" spans="1:24" x14ac:dyDescent="0.35">
      <c r="A74" s="35" t="s">
        <v>21</v>
      </c>
      <c r="B74" s="38" t="s">
        <v>42</v>
      </c>
      <c r="C74" s="111"/>
      <c r="D74" s="111"/>
      <c r="E74" s="111"/>
      <c r="F74" s="111"/>
      <c r="G74" s="111"/>
      <c r="H74" s="112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</row>
    <row r="75" spans="1:24" x14ac:dyDescent="0.35">
      <c r="A75" s="35" t="s">
        <v>301</v>
      </c>
      <c r="B75" s="37" t="s">
        <v>0</v>
      </c>
      <c r="C75" s="140"/>
      <c r="D75" s="134"/>
      <c r="E75" s="134"/>
      <c r="F75" s="134"/>
      <c r="G75" s="134"/>
      <c r="H75" s="135"/>
      <c r="I75" s="107">
        <v>0</v>
      </c>
      <c r="J75" s="107">
        <f>SUM(' Kauno TI Techn. g.'!J94,ALYTUS!J94,KYBARTAI!J94,MARIJAM!J94,PRAV2!J94,ŠIAULIŲ!J94,LIGONINĖ!J94,vILNIAUS!J94,PANEVEŽ!J94,prav.3!J94)</f>
        <v>0</v>
      </c>
      <c r="K75" s="107">
        <f>SUM(' Kauno TI Techn. g.'!K94,ALYTUS!K94,KYBARTAI!K94,MARIJAM!K94,PRAV2!K94,ŠIAULIŲ!K94,LIGONINĖ!K94,vILNIAUS!K94,PANEVEŽ!K94,prav.3!K94)</f>
        <v>0</v>
      </c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</row>
    <row r="76" spans="1:24" ht="31" x14ac:dyDescent="0.35">
      <c r="A76" s="35" t="s">
        <v>302</v>
      </c>
      <c r="B76" s="37" t="s">
        <v>326</v>
      </c>
      <c r="C76" s="140"/>
      <c r="D76" s="134"/>
      <c r="E76" s="134"/>
      <c r="F76" s="134"/>
      <c r="G76" s="134"/>
      <c r="H76" s="135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</row>
    <row r="77" spans="1:24" ht="31" x14ac:dyDescent="0.35">
      <c r="A77" s="35" t="s">
        <v>303</v>
      </c>
      <c r="B77" s="37" t="s">
        <v>327</v>
      </c>
      <c r="C77" s="119">
        <v>90</v>
      </c>
      <c r="D77" s="120"/>
      <c r="E77" s="120"/>
      <c r="F77" s="120"/>
      <c r="G77" s="120"/>
      <c r="H77" s="121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</row>
    <row r="78" spans="1:24" x14ac:dyDescent="0.35">
      <c r="A78" s="35" t="s">
        <v>304</v>
      </c>
      <c r="B78" s="37" t="s">
        <v>1</v>
      </c>
      <c r="C78" s="140"/>
      <c r="D78" s="134"/>
      <c r="E78" s="134"/>
      <c r="F78" s="134"/>
      <c r="G78" s="134"/>
      <c r="H78" s="135"/>
      <c r="I78" s="107">
        <v>0</v>
      </c>
      <c r="J78" s="107">
        <f>SUM(' Kauno TI Techn. g.'!J95,ALYTUS!J95,KYBARTAI!J95,MARIJAM!J95,PRAV2!J95,ŠIAULIŲ!J95,LIGONINĖ!J95,vILNIAUS!J95,PANEVEŽ!J95,prav.3!J95)</f>
        <v>0</v>
      </c>
      <c r="K78" s="107">
        <f>SUM(' Kauno TI Techn. g.'!K95,ALYTUS!K95,KYBARTAI!K95,MARIJAM!K95,PRAV2!K95,ŠIAULIŲ!K95,LIGONINĖ!K95,vILNIAUS!K95,PANEVEŽ!K95,prav.3!K95)</f>
        <v>0</v>
      </c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</row>
    <row r="79" spans="1:24" x14ac:dyDescent="0.35">
      <c r="A79" s="35" t="s">
        <v>305</v>
      </c>
      <c r="B79" s="37" t="s">
        <v>71</v>
      </c>
      <c r="C79" s="119">
        <v>59</v>
      </c>
      <c r="D79" s="120"/>
      <c r="E79" s="120"/>
      <c r="F79" s="120"/>
      <c r="G79" s="120"/>
      <c r="H79" s="121"/>
      <c r="I79" s="107">
        <f t="shared" ref="I79:I93" si="0">K79/J79</f>
        <v>73.937704918032779</v>
      </c>
      <c r="J79" s="107">
        <f>SUM(' Kauno TI Techn. g.'!J96,ALYTUS!J96,KYBARTAI!J96,MARIJAM!J96,PRAV2!J96,ŠIAULIŲ!J96,LIGONINĖ!J96,vILNIAUS!J96,PANEVEŽ!J96,prav.3!J96)</f>
        <v>61</v>
      </c>
      <c r="K79" s="107">
        <f>SUM(' Kauno TI Techn. g.'!K96,ALYTUS!K96,KYBARTAI!K96,MARIJAM!K96,PRAV2!K96,ŠIAULIŲ!K96,LIGONINĖ!K96,vILNIAUS!K96,PANEVEŽ!K96,prav.3!K96)</f>
        <v>4510.2</v>
      </c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</row>
    <row r="80" spans="1:24" x14ac:dyDescent="0.35">
      <c r="A80" s="35" t="s">
        <v>306</v>
      </c>
      <c r="B80" s="37" t="s">
        <v>72</v>
      </c>
      <c r="C80" s="119">
        <v>90</v>
      </c>
      <c r="D80" s="120"/>
      <c r="E80" s="120"/>
      <c r="F80" s="120"/>
      <c r="G80" s="120"/>
      <c r="H80" s="121"/>
      <c r="I80" s="107">
        <v>0</v>
      </c>
      <c r="J80" s="107">
        <f>SUM(' Kauno TI Techn. g.'!J97,ALYTUS!J97,KYBARTAI!J97,MARIJAM!J97,PRAV2!J97,ŠIAULIŲ!J97,LIGONINĖ!J97,vILNIAUS!J97,PANEVEŽ!J97,prav.3!J97)</f>
        <v>0</v>
      </c>
      <c r="K80" s="107">
        <f>SUM(' Kauno TI Techn. g.'!K97,ALYTUS!K97,KYBARTAI!K97,MARIJAM!K97,PRAV2!K97,ŠIAULIŲ!K97,LIGONINĖ!K97,vILNIAUS!K97,PANEVEŽ!K97,prav.3!K97)</f>
        <v>0</v>
      </c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</row>
    <row r="81" spans="1:24" x14ac:dyDescent="0.35">
      <c r="A81" s="35" t="s">
        <v>307</v>
      </c>
      <c r="B81" s="37" t="s">
        <v>2</v>
      </c>
      <c r="C81" s="119">
        <v>46</v>
      </c>
      <c r="D81" s="120"/>
      <c r="E81" s="120"/>
      <c r="F81" s="120"/>
      <c r="G81" s="120"/>
      <c r="H81" s="121"/>
      <c r="I81" s="107">
        <f t="shared" si="0"/>
        <v>67.75</v>
      </c>
      <c r="J81" s="107">
        <f>SUM(' Kauno TI Techn. g.'!J98,ALYTUS!J98,KYBARTAI!J98,MARIJAM!J98,PRAV2!J98,ŠIAULIŲ!J98,LIGONINĖ!J98,vILNIAUS!J98,PANEVEŽ!J98,prav.3!J98)</f>
        <v>8</v>
      </c>
      <c r="K81" s="107">
        <f>SUM(' Kauno TI Techn. g.'!K98,ALYTUS!K98,KYBARTAI!K98,MARIJAM!K98,PRAV2!K98,ŠIAULIŲ!K98,LIGONINĖ!K98,vILNIAUS!K98,PANEVEŽ!K98,prav.3!K98)</f>
        <v>542</v>
      </c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</row>
    <row r="82" spans="1:24" x14ac:dyDescent="0.35">
      <c r="A82" s="35" t="s">
        <v>308</v>
      </c>
      <c r="B82" s="37" t="s">
        <v>3</v>
      </c>
      <c r="C82" s="140"/>
      <c r="D82" s="134"/>
      <c r="E82" s="134"/>
      <c r="F82" s="134"/>
      <c r="G82" s="134"/>
      <c r="H82" s="135"/>
      <c r="I82" s="107">
        <f t="shared" si="0"/>
        <v>30</v>
      </c>
      <c r="J82" s="107">
        <f>SUM(' Kauno TI Techn. g.'!J99,ALYTUS!J99,KYBARTAI!J99,MARIJAM!J99,PRAV2!J99,ŠIAULIŲ!J99,LIGONINĖ!J99,vILNIAUS!J99,PANEVEŽ!J99,prav.3!J99)</f>
        <v>3</v>
      </c>
      <c r="K82" s="107">
        <f>SUM(' Kauno TI Techn. g.'!K99,ALYTUS!K99,KYBARTAI!K99,MARIJAM!K99,PRAV2!K99,ŠIAULIŲ!K99,LIGONINĖ!K99,vILNIAUS!K99,PANEVEŽ!K99,prav.3!K99)</f>
        <v>90</v>
      </c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</row>
    <row r="83" spans="1:24" x14ac:dyDescent="0.35">
      <c r="A83" s="35" t="s">
        <v>309</v>
      </c>
      <c r="B83" s="37" t="s">
        <v>4</v>
      </c>
      <c r="C83" s="119">
        <v>63</v>
      </c>
      <c r="D83" s="120"/>
      <c r="E83" s="120"/>
      <c r="F83" s="120"/>
      <c r="G83" s="120"/>
      <c r="H83" s="121"/>
      <c r="I83" s="107">
        <f t="shared" si="0"/>
        <v>44.638125000000002</v>
      </c>
      <c r="J83" s="107">
        <f>SUM(' Kauno TI Techn. g.'!J100,ALYTUS!J100,KYBARTAI!J100,MARIJAM!J100,PRAV2!J100,ŠIAULIŲ!J100,LIGONINĖ!J100,vILNIAUS!J100,PANEVEŽ!J100,prav.3!J100)</f>
        <v>32</v>
      </c>
      <c r="K83" s="107">
        <f>SUM(' Kauno TI Techn. g.'!K100,ALYTUS!K100,KYBARTAI!K100,MARIJAM!K100,PRAV2!K100,ŠIAULIŲ!K100,LIGONINĖ!K100,vILNIAUS!K100,PANEVEŽ!K100,prav.3!K100)</f>
        <v>1428.42</v>
      </c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</row>
    <row r="84" spans="1:24" x14ac:dyDescent="0.35">
      <c r="A84" s="35" t="s">
        <v>310</v>
      </c>
      <c r="B84" s="37" t="s">
        <v>5</v>
      </c>
      <c r="C84" s="140"/>
      <c r="D84" s="134"/>
      <c r="E84" s="134"/>
      <c r="F84" s="134"/>
      <c r="G84" s="134"/>
      <c r="H84" s="135"/>
      <c r="I84" s="107">
        <v>0</v>
      </c>
      <c r="J84" s="107">
        <f>SUM(' Kauno TI Techn. g.'!J101,ALYTUS!J101,KYBARTAI!J101,MARIJAM!J101,PRAV2!J101,ŠIAULIŲ!J101,LIGONINĖ!J101,vILNIAUS!J101,PANEVEŽ!J101,prav.3!J101)</f>
        <v>0</v>
      </c>
      <c r="K84" s="107">
        <f>SUM(' Kauno TI Techn. g.'!K101,ALYTUS!K101,KYBARTAI!K101,MARIJAM!K101,PRAV2!K101,ŠIAULIŲ!K101,LIGONINĖ!K101,vILNIAUS!K101,PANEVEŽ!K101,prav.3!K101)</f>
        <v>0</v>
      </c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</row>
    <row r="85" spans="1:24" x14ac:dyDescent="0.35">
      <c r="A85" s="35" t="s">
        <v>311</v>
      </c>
      <c r="B85" s="37" t="s">
        <v>6</v>
      </c>
      <c r="C85" s="119">
        <v>57</v>
      </c>
      <c r="D85" s="120"/>
      <c r="E85" s="120"/>
      <c r="F85" s="120"/>
      <c r="G85" s="120"/>
      <c r="H85" s="121"/>
      <c r="I85" s="107">
        <f t="shared" si="0"/>
        <v>49</v>
      </c>
      <c r="J85" s="107">
        <f>SUM(' Kauno TI Techn. g.'!J102,ALYTUS!J102,KYBARTAI!J102,MARIJAM!J102,PRAV2!J102,ŠIAULIŲ!J102,LIGONINĖ!J102,vILNIAUS!J102,PANEVEŽ!J102,prav.3!J102)</f>
        <v>2</v>
      </c>
      <c r="K85" s="107">
        <f>SUM(' Kauno TI Techn. g.'!K102,ALYTUS!K102,KYBARTAI!K102,MARIJAM!K102,PRAV2!K102,ŠIAULIŲ!K102,LIGONINĖ!K102,vILNIAUS!K102,PANEVEŽ!K102,prav.3!K102)</f>
        <v>98</v>
      </c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</row>
    <row r="86" spans="1:24" x14ac:dyDescent="0.35">
      <c r="A86" s="35" t="s">
        <v>312</v>
      </c>
      <c r="B86" s="37" t="s">
        <v>7</v>
      </c>
      <c r="C86" s="140"/>
      <c r="D86" s="134"/>
      <c r="E86" s="134"/>
      <c r="F86" s="134"/>
      <c r="G86" s="134"/>
      <c r="H86" s="135"/>
      <c r="I86" s="107">
        <v>0</v>
      </c>
      <c r="J86" s="107">
        <f>SUM(' Kauno TI Techn. g.'!J103,ALYTUS!J103,KYBARTAI!J103,MARIJAM!J103,PRAV2!J103,ŠIAULIŲ!J103,LIGONINĖ!J103,vILNIAUS!J103,PANEVEŽ!J103,prav.3!J103)</f>
        <v>0</v>
      </c>
      <c r="K86" s="107">
        <f>SUM(' Kauno TI Techn. g.'!K103,ALYTUS!K103,KYBARTAI!K103,MARIJAM!K103,PRAV2!K103,ŠIAULIŲ!K103,LIGONINĖ!K103,vILNIAUS!K103,PANEVEŽ!K103,prav.3!K103)</f>
        <v>0</v>
      </c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</row>
    <row r="87" spans="1:24" ht="31" x14ac:dyDescent="0.35">
      <c r="A87" s="35" t="s">
        <v>313</v>
      </c>
      <c r="B87" s="37" t="s">
        <v>33</v>
      </c>
      <c r="C87" s="119">
        <v>67</v>
      </c>
      <c r="D87" s="120"/>
      <c r="E87" s="120"/>
      <c r="F87" s="120"/>
      <c r="G87" s="120"/>
      <c r="H87" s="121"/>
      <c r="I87" s="107">
        <f t="shared" si="0"/>
        <v>48.18181818181818</v>
      </c>
      <c r="J87" s="107">
        <f>SUM(' Kauno TI Techn. g.'!J104,ALYTUS!J104,KYBARTAI!J104,MARIJAM!J104,PRAV2!J104,ŠIAULIŲ!J104,LIGONINĖ!J104,vILNIAUS!J104,PANEVEŽ!J104,prav.3!J104)</f>
        <v>11</v>
      </c>
      <c r="K87" s="107">
        <f>SUM(' Kauno TI Techn. g.'!K104,ALYTUS!K104,KYBARTAI!K104,MARIJAM!K104,PRAV2!K104,ŠIAULIŲ!K104,LIGONINĖ!K104,vILNIAUS!K104,PANEVEŽ!K104,prav.3!K104)</f>
        <v>530</v>
      </c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</row>
    <row r="88" spans="1:24" ht="46.5" x14ac:dyDescent="0.35">
      <c r="A88" s="35" t="s">
        <v>314</v>
      </c>
      <c r="B88" s="37" t="s">
        <v>73</v>
      </c>
      <c r="C88" s="140"/>
      <c r="D88" s="134"/>
      <c r="E88" s="134"/>
      <c r="F88" s="134"/>
      <c r="G88" s="134"/>
      <c r="H88" s="135"/>
      <c r="I88" s="107">
        <v>0</v>
      </c>
      <c r="J88" s="107">
        <f>SUM(' Kauno TI Techn. g.'!J105,ALYTUS!J105,KYBARTAI!J105,MARIJAM!J105,PRAV2!J105,ŠIAULIŲ!J105,LIGONINĖ!J105,vILNIAUS!J105,PANEVEŽ!J105,prav.3!J105)</f>
        <v>0</v>
      </c>
      <c r="K88" s="107">
        <f>SUM(' Kauno TI Techn. g.'!K105,ALYTUS!K105,KYBARTAI!K105,MARIJAM!K105,PRAV2!K105,ŠIAULIŲ!K105,LIGONINĖ!K105,vILNIAUS!K105,PANEVEŽ!K105,prav.3!K105)</f>
        <v>0</v>
      </c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</row>
    <row r="89" spans="1:24" ht="31" x14ac:dyDescent="0.35">
      <c r="A89" s="35" t="s">
        <v>315</v>
      </c>
      <c r="B89" s="37" t="s">
        <v>188</v>
      </c>
      <c r="C89" s="140"/>
      <c r="D89" s="134"/>
      <c r="E89" s="134"/>
      <c r="F89" s="134"/>
      <c r="G89" s="134"/>
      <c r="H89" s="135"/>
      <c r="I89" s="107">
        <v>0</v>
      </c>
      <c r="J89" s="107">
        <f>SUM(' Kauno TI Techn. g.'!J106,ALYTUS!J106,KYBARTAI!J106,MARIJAM!J106,PRAV2!J106,ŠIAULIŲ!J106,LIGONINĖ!J106,vILNIAUS!J106,PANEVEŽ!J106,prav.3!J106)</f>
        <v>0</v>
      </c>
      <c r="K89" s="107">
        <f>SUM(' Kauno TI Techn. g.'!K106,ALYTUS!K106,KYBARTAI!K106,MARIJAM!K106,PRAV2!K106,ŠIAULIŲ!K106,LIGONINĖ!K106,vILNIAUS!K106,PANEVEŽ!K106,prav.3!K106)</f>
        <v>0</v>
      </c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</row>
    <row r="90" spans="1:24" x14ac:dyDescent="0.35">
      <c r="A90" s="35" t="s">
        <v>316</v>
      </c>
      <c r="B90" s="37" t="s">
        <v>189</v>
      </c>
      <c r="C90" s="140"/>
      <c r="D90" s="134"/>
      <c r="E90" s="134"/>
      <c r="F90" s="134"/>
      <c r="G90" s="134"/>
      <c r="H90" s="135"/>
      <c r="I90" s="107">
        <v>0</v>
      </c>
      <c r="J90" s="107">
        <f>SUM(' Kauno TI Techn. g.'!J107,ALYTUS!J107,KYBARTAI!J107,MARIJAM!J107,PRAV2!J107,ŠIAULIŲ!J107,LIGONINĖ!J107,vILNIAUS!J107,PANEVEŽ!J107,prav.3!J107)</f>
        <v>0</v>
      </c>
      <c r="K90" s="107">
        <f>SUM(' Kauno TI Techn. g.'!K107,ALYTUS!K107,KYBARTAI!K107,MARIJAM!K107,PRAV2!K107,ŠIAULIŲ!K107,LIGONINĖ!K107,vILNIAUS!K107,PANEVEŽ!K107,prav.3!K107)</f>
        <v>0</v>
      </c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</row>
    <row r="91" spans="1:24" x14ac:dyDescent="0.35">
      <c r="A91" s="35" t="s">
        <v>317</v>
      </c>
      <c r="B91" s="37" t="s">
        <v>190</v>
      </c>
      <c r="C91" s="140"/>
      <c r="D91" s="134"/>
      <c r="E91" s="134"/>
      <c r="F91" s="134"/>
      <c r="G91" s="134"/>
      <c r="H91" s="135"/>
      <c r="I91" s="107">
        <v>0</v>
      </c>
      <c r="J91" s="107">
        <f>SUM(' Kauno TI Techn. g.'!J108,ALYTUS!J108,KYBARTAI!J108,MARIJAM!J108,PRAV2!J108,ŠIAULIŲ!J108,LIGONINĖ!J108,vILNIAUS!J108,PANEVEŽ!J108,prav.3!J108)</f>
        <v>0</v>
      </c>
      <c r="K91" s="107">
        <f>SUM(' Kauno TI Techn. g.'!K108,ALYTUS!K108,KYBARTAI!K108,MARIJAM!K108,PRAV2!K108,ŠIAULIŲ!K108,LIGONINĖ!K108,vILNIAUS!K108,PANEVEŽ!K108,prav.3!K108)</f>
        <v>0</v>
      </c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</row>
    <row r="92" spans="1:24" ht="31" x14ac:dyDescent="0.35">
      <c r="A92" s="35" t="s">
        <v>318</v>
      </c>
      <c r="B92" s="37" t="s">
        <v>220</v>
      </c>
      <c r="C92" s="119">
        <v>61</v>
      </c>
      <c r="D92" s="120"/>
      <c r="E92" s="120"/>
      <c r="F92" s="120"/>
      <c r="G92" s="120"/>
      <c r="H92" s="121"/>
      <c r="I92" s="107">
        <f t="shared" si="0"/>
        <v>56.483913043478267</v>
      </c>
      <c r="J92" s="107">
        <f>SUM(' Kauno TI Techn. g.'!J109,ALYTUS!J109,KYBARTAI!J109,MARIJAM!J109,PRAV2!J109,ŠIAULIŲ!J109,LIGONINĖ!J109,vILNIAUS!J109,PANEVEŽ!J109,prav.3!J109)</f>
        <v>46</v>
      </c>
      <c r="K92" s="107">
        <f>SUM(' Kauno TI Techn. g.'!K109,ALYTUS!K109,KYBARTAI!K109,MARIJAM!K109,PRAV2!K109,ŠIAULIŲ!K109,LIGONINĖ!K109,vILNIAUS!K109,PANEVEŽ!K109,prav.3!K109)</f>
        <v>2598.2600000000002</v>
      </c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</row>
    <row r="93" spans="1:24" ht="30" customHeight="1" x14ac:dyDescent="0.35">
      <c r="A93" s="35" t="s">
        <v>319</v>
      </c>
      <c r="B93" s="37" t="s">
        <v>34</v>
      </c>
      <c r="C93" s="119">
        <v>60</v>
      </c>
      <c r="D93" s="120"/>
      <c r="E93" s="120"/>
      <c r="F93" s="120"/>
      <c r="G93" s="120"/>
      <c r="H93" s="121"/>
      <c r="I93" s="107">
        <f t="shared" si="0"/>
        <v>65.428571428571431</v>
      </c>
      <c r="J93" s="107">
        <f>SUM(' Kauno TI Techn. g.'!J110,ALYTUS!J110,KYBARTAI!J110,MARIJAM!J110,PRAV2!J110,ŠIAULIŲ!J110,LIGONINĖ!J110,vILNIAUS!J110,PANEVEŽ!J110,prav.3!J110)</f>
        <v>35</v>
      </c>
      <c r="K93" s="107">
        <f>SUM(' Kauno TI Techn. g.'!K110,ALYTUS!K110,KYBARTAI!K110,MARIJAM!K110,PRAV2!K110,ŠIAULIŲ!K110,LIGONINĖ!K110,vILNIAUS!K110,PANEVEŽ!K110,prav.3!K110)</f>
        <v>2290</v>
      </c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</row>
    <row r="94" spans="1:24" x14ac:dyDescent="0.35">
      <c r="A94" s="35">
        <v>8</v>
      </c>
      <c r="B94" s="35" t="s">
        <v>16</v>
      </c>
      <c r="C94" s="125">
        <v>173</v>
      </c>
      <c r="D94" s="125"/>
      <c r="E94" s="125"/>
      <c r="F94" s="125"/>
      <c r="G94" s="125"/>
      <c r="H94" s="126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</row>
    <row r="95" spans="1:24" x14ac:dyDescent="0.35">
      <c r="A95" s="35">
        <v>9</v>
      </c>
      <c r="B95" s="35" t="s">
        <v>323</v>
      </c>
      <c r="C95" s="124">
        <v>47</v>
      </c>
      <c r="D95" s="125"/>
      <c r="E95" s="125"/>
      <c r="F95" s="125"/>
      <c r="G95" s="125"/>
      <c r="H95" s="126"/>
      <c r="I95" s="108">
        <f>K95/J95</f>
        <v>47.890657327586204</v>
      </c>
      <c r="J95" s="107">
        <f>SUM(J97:J113)</f>
        <v>1856</v>
      </c>
      <c r="K95" s="107">
        <f>SUM(K97:K113)</f>
        <v>88885.06</v>
      </c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</row>
    <row r="96" spans="1:24" x14ac:dyDescent="0.35">
      <c r="A96" s="35" t="s">
        <v>263</v>
      </c>
      <c r="B96" s="38" t="s">
        <v>42</v>
      </c>
      <c r="C96" s="145"/>
      <c r="D96" s="146"/>
      <c r="E96" s="146"/>
      <c r="F96" s="146"/>
      <c r="G96" s="146"/>
      <c r="H96" s="14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</row>
    <row r="97" spans="1:24" x14ac:dyDescent="0.35">
      <c r="A97" s="35" t="s">
        <v>264</v>
      </c>
      <c r="B97" s="37" t="s">
        <v>0</v>
      </c>
      <c r="C97" s="140"/>
      <c r="D97" s="134"/>
      <c r="E97" s="134"/>
      <c r="F97" s="134"/>
      <c r="G97" s="134"/>
      <c r="H97" s="135"/>
      <c r="I97" s="107">
        <v>0</v>
      </c>
      <c r="J97" s="107">
        <f>SUM(' Kauno TI Techn. g.'!J122,ALYTUS!J122,KYBARTAI!J122,MARIJAM!J122,PRAV2!J122,ŠIAULIŲ!J122,LIGONINĖ!J122,vILNIAUS!J122,PANEVEŽ!J122,'kauno TI'!J122,prav.3!J122)</f>
        <v>0</v>
      </c>
      <c r="K97" s="107">
        <f>SUM(' Kauno TI Techn. g.'!K122,ALYTUS!K122,KYBARTAI!K122,MARIJAM!K122,PRAV2!K122,ŠIAULIŲ!K122,LIGONINĖ!K122,vILNIAUS!K122,PANEVEŽ!K122,'kauno TI'!K122,prav.3!K122)</f>
        <v>0</v>
      </c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</row>
    <row r="98" spans="1:24" x14ac:dyDescent="0.35">
      <c r="A98" s="35" t="s">
        <v>265</v>
      </c>
      <c r="B98" s="37" t="s">
        <v>1</v>
      </c>
      <c r="C98" s="140"/>
      <c r="D98" s="134"/>
      <c r="E98" s="134"/>
      <c r="F98" s="134"/>
      <c r="G98" s="134"/>
      <c r="H98" s="135"/>
      <c r="I98" s="107">
        <f t="shared" ref="I98:I113" si="1">K98/J98</f>
        <v>56.946666666666665</v>
      </c>
      <c r="J98" s="107">
        <f>SUM(' Kauno TI Techn. g.'!J123,ALYTUS!J123,KYBARTAI!J123,MARIJAM!J123,PRAV2!J123,ŠIAULIŲ!J123,LIGONINĖ!J123,vILNIAUS!J123,PANEVEŽ!J123,'kauno TI'!J123,prav.3!J123)</f>
        <v>3</v>
      </c>
      <c r="K98" s="107">
        <f>SUM(' Kauno TI Techn. g.'!K123,ALYTUS!K123,KYBARTAI!K123,MARIJAM!K123,PRAV2!K123,ŠIAULIŲ!K123,LIGONINĖ!K123,vILNIAUS!K123,PANEVEŽ!K123,'kauno TI'!K123,prav.3!K123)</f>
        <v>170.84</v>
      </c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</row>
    <row r="99" spans="1:24" x14ac:dyDescent="0.35">
      <c r="A99" s="35" t="s">
        <v>266</v>
      </c>
      <c r="B99" s="37" t="s">
        <v>71</v>
      </c>
      <c r="C99" s="119">
        <v>56</v>
      </c>
      <c r="D99" s="120"/>
      <c r="E99" s="120"/>
      <c r="F99" s="120"/>
      <c r="G99" s="120"/>
      <c r="H99" s="121"/>
      <c r="I99" s="107">
        <f t="shared" si="1"/>
        <v>56.487643312101909</v>
      </c>
      <c r="J99" s="107">
        <f>SUM(' Kauno TI Techn. g.'!J124,ALYTUS!J124,KYBARTAI!J124,MARIJAM!J124,PRAV2!J124,ŠIAULIŲ!J124,LIGONINĖ!J124,vILNIAUS!J124,PANEVEŽ!J124,'kauno TI'!J124,prav.3!J124)</f>
        <v>471</v>
      </c>
      <c r="K99" s="107">
        <f>SUM(' Kauno TI Techn. g.'!K124,ALYTUS!K124,KYBARTAI!K124,MARIJAM!K124,PRAV2!K124,ŠIAULIŲ!K124,LIGONINĖ!K124,vILNIAUS!K124,PANEVEŽ!K124,'kauno TI'!K124,prav.3!K124)</f>
        <v>26605.68</v>
      </c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</row>
    <row r="100" spans="1:24" x14ac:dyDescent="0.35">
      <c r="A100" s="35" t="s">
        <v>267</v>
      </c>
      <c r="B100" s="37" t="s">
        <v>72</v>
      </c>
      <c r="C100" s="119">
        <v>75</v>
      </c>
      <c r="D100" s="120"/>
      <c r="E100" s="120"/>
      <c r="F100" s="120"/>
      <c r="G100" s="120"/>
      <c r="H100" s="121"/>
      <c r="I100" s="107">
        <f t="shared" si="1"/>
        <v>89.84</v>
      </c>
      <c r="J100" s="107">
        <f>SUM(' Kauno TI Techn. g.'!J125,ALYTUS!J125,KYBARTAI!J125,MARIJAM!J125,PRAV2!J125,ŠIAULIŲ!J125,LIGONINĖ!J125,vILNIAUS!J125,PANEVEŽ!J125,'kauno TI'!J125,prav.3!J125)</f>
        <v>1</v>
      </c>
      <c r="K100" s="107">
        <f>SUM(' Kauno TI Techn. g.'!K125,ALYTUS!K125,KYBARTAI!K125,MARIJAM!K125,PRAV2!K125,ŠIAULIŲ!K125,LIGONINĖ!K125,vILNIAUS!K125,PANEVEŽ!K125,'kauno TI'!K125,prav.3!K125)</f>
        <v>89.84</v>
      </c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</row>
    <row r="101" spans="1:24" x14ac:dyDescent="0.35">
      <c r="A101" s="35" t="s">
        <v>268</v>
      </c>
      <c r="B101" s="37" t="s">
        <v>2</v>
      </c>
      <c r="C101" s="119">
        <v>57</v>
      </c>
      <c r="D101" s="120"/>
      <c r="E101" s="120"/>
      <c r="F101" s="120"/>
      <c r="G101" s="120"/>
      <c r="H101" s="121"/>
      <c r="I101" s="107">
        <f t="shared" si="1"/>
        <v>43.554754098360661</v>
      </c>
      <c r="J101" s="107">
        <f>SUM(' Kauno TI Techn. g.'!J126,ALYTUS!J126,KYBARTAI!J126,MARIJAM!J126,PRAV2!J126,ŠIAULIŲ!J126,LIGONINĖ!J126,vILNIAUS!J126,PANEVEŽ!J126,'kauno TI'!J126,prav.3!J126)</f>
        <v>61</v>
      </c>
      <c r="K101" s="107">
        <f>SUM(' Kauno TI Techn. g.'!K126,ALYTUS!K126,KYBARTAI!K126,MARIJAM!K126,PRAV2!K126,ŠIAULIŲ!K126,LIGONINĖ!K126,vILNIAUS!K126,PANEVEŽ!K126,'kauno TI'!K126,prav.3!K126)</f>
        <v>2656.84</v>
      </c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</row>
    <row r="102" spans="1:24" x14ac:dyDescent="0.35">
      <c r="A102" s="35" t="s">
        <v>269</v>
      </c>
      <c r="B102" s="37" t="s">
        <v>3</v>
      </c>
      <c r="C102" s="119">
        <v>51</v>
      </c>
      <c r="D102" s="120"/>
      <c r="E102" s="120"/>
      <c r="F102" s="120"/>
      <c r="G102" s="120"/>
      <c r="H102" s="121"/>
      <c r="I102" s="107">
        <f t="shared" si="1"/>
        <v>51.131428571428572</v>
      </c>
      <c r="J102" s="107">
        <f>SUM(' Kauno TI Techn. g.'!J127,ALYTUS!J127,KYBARTAI!J127,MARIJAM!J127,PRAV2!J127,ŠIAULIŲ!J127,LIGONINĖ!J127,vILNIAUS!J127,PANEVEŽ!J127,'kauno TI'!J127,prav.3!J127)</f>
        <v>14</v>
      </c>
      <c r="K102" s="107">
        <f>SUM(' Kauno TI Techn. g.'!K127,ALYTUS!K127,KYBARTAI!K127,MARIJAM!K127,PRAV2!K127,ŠIAULIŲ!K127,LIGONINĖ!K127,vILNIAUS!K127,PANEVEŽ!K127,'kauno TI'!K127,prav.3!K127)</f>
        <v>715.84</v>
      </c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</row>
    <row r="103" spans="1:24" x14ac:dyDescent="0.35">
      <c r="A103" s="35" t="s">
        <v>270</v>
      </c>
      <c r="B103" s="37" t="s">
        <v>4</v>
      </c>
      <c r="C103" s="119">
        <v>44</v>
      </c>
      <c r="D103" s="120"/>
      <c r="E103" s="120"/>
      <c r="F103" s="120"/>
      <c r="G103" s="120"/>
      <c r="H103" s="121"/>
      <c r="I103" s="107">
        <f t="shared" si="1"/>
        <v>46.748898678414093</v>
      </c>
      <c r="J103" s="107">
        <f>SUM(' Kauno TI Techn. g.'!J128,ALYTUS!J128,KYBARTAI!J128,MARIJAM!J128,PRAV2!J128,ŠIAULIŲ!J128,LIGONINĖ!J128,vILNIAUS!J128,PANEVEŽ!J128,'kauno TI'!J128,prav.3!J128)</f>
        <v>227</v>
      </c>
      <c r="K103" s="107">
        <f>SUM(' Kauno TI Techn. g.'!K128,ALYTUS!K128,KYBARTAI!K128,MARIJAM!K128,PRAV2!K128,ŠIAULIŲ!K128,LIGONINĖ!K128,vILNIAUS!K128,PANEVEŽ!K128,'kauno TI'!K128,prav.3!K128)</f>
        <v>10612</v>
      </c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</row>
    <row r="104" spans="1:24" x14ac:dyDescent="0.35">
      <c r="A104" s="35" t="s">
        <v>271</v>
      </c>
      <c r="B104" s="37" t="s">
        <v>5</v>
      </c>
      <c r="C104" s="119">
        <v>40</v>
      </c>
      <c r="D104" s="120"/>
      <c r="E104" s="120"/>
      <c r="F104" s="120"/>
      <c r="G104" s="120"/>
      <c r="H104" s="121"/>
      <c r="I104" s="107">
        <f t="shared" si="1"/>
        <v>40</v>
      </c>
      <c r="J104" s="107">
        <f>SUM(' Kauno TI Techn. g.'!J129,ALYTUS!J129,KYBARTAI!J129,MARIJAM!J129,PRAV2!J129,ŠIAULIŲ!J129,LIGONINĖ!J129,vILNIAUS!J129,PANEVEŽ!J129,'kauno TI'!J129,prav.3!J129)</f>
        <v>1</v>
      </c>
      <c r="K104" s="107">
        <f>SUM(' Kauno TI Techn. g.'!K129,ALYTUS!K129,KYBARTAI!K129,MARIJAM!K129,PRAV2!K129,ŠIAULIŲ!K129,LIGONINĖ!K129,vILNIAUS!K129,PANEVEŽ!K129,'kauno TI'!K129,prav.3!K129)</f>
        <v>40</v>
      </c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</row>
    <row r="105" spans="1:24" x14ac:dyDescent="0.35">
      <c r="A105" s="35" t="s">
        <v>272</v>
      </c>
      <c r="B105" s="37" t="s">
        <v>6</v>
      </c>
      <c r="C105" s="119">
        <v>48</v>
      </c>
      <c r="D105" s="120"/>
      <c r="E105" s="120"/>
      <c r="F105" s="120"/>
      <c r="G105" s="120"/>
      <c r="H105" s="121"/>
      <c r="I105" s="107">
        <f t="shared" si="1"/>
        <v>53.172857142857147</v>
      </c>
      <c r="J105" s="107">
        <f>SUM(' Kauno TI Techn. g.'!J130,ALYTUS!J130,KYBARTAI!J130,MARIJAM!J130,PRAV2!J130,ŠIAULIŲ!J130,LIGONINĖ!J130,vILNIAUS!J130,PANEVEŽ!J130,'kauno TI'!J130,prav.3!J130)</f>
        <v>28</v>
      </c>
      <c r="K105" s="107">
        <f>SUM(' Kauno TI Techn. g.'!K130,ALYTUS!K130,KYBARTAI!K130,MARIJAM!K130,PRAV2!K130,ŠIAULIŲ!K130,LIGONINĖ!K130,vILNIAUS!K130,PANEVEŽ!K130,'kauno TI'!K130,prav.3!K130)</f>
        <v>1488.8400000000001</v>
      </c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</row>
    <row r="106" spans="1:24" x14ac:dyDescent="0.35">
      <c r="A106" s="35" t="s">
        <v>273</v>
      </c>
      <c r="B106" s="37" t="s">
        <v>7</v>
      </c>
      <c r="C106" s="140"/>
      <c r="D106" s="134"/>
      <c r="E106" s="134"/>
      <c r="F106" s="134"/>
      <c r="G106" s="134"/>
      <c r="H106" s="135"/>
      <c r="I106" s="107">
        <v>0</v>
      </c>
      <c r="J106" s="107">
        <f>SUM(' Kauno TI Techn. g.'!J131,ALYTUS!J131,KYBARTAI!J131,MARIJAM!J131,PRAV2!J131,ŠIAULIŲ!J131,LIGONINĖ!J131,vILNIAUS!J131,PANEVEŽ!J131,'kauno TI'!J131,prav.3!J131)</f>
        <v>0</v>
      </c>
      <c r="K106" s="107">
        <f>SUM(' Kauno TI Techn. g.'!K131,ALYTUS!K131,KYBARTAI!K131,MARIJAM!K131,PRAV2!K131,ŠIAULIŲ!K131,LIGONINĖ!K131,vILNIAUS!K131,PANEVEŽ!K131,'kauno TI'!K131,prav.3!K131)</f>
        <v>0</v>
      </c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</row>
    <row r="107" spans="1:24" ht="31" x14ac:dyDescent="0.35">
      <c r="A107" s="35" t="s">
        <v>274</v>
      </c>
      <c r="B107" s="37" t="s">
        <v>33</v>
      </c>
      <c r="C107" s="119">
        <v>38</v>
      </c>
      <c r="D107" s="120"/>
      <c r="E107" s="120"/>
      <c r="F107" s="120"/>
      <c r="G107" s="120"/>
      <c r="H107" s="121"/>
      <c r="I107" s="107">
        <f t="shared" si="1"/>
        <v>31.610526315789475</v>
      </c>
      <c r="J107" s="107">
        <f>SUM(' Kauno TI Techn. g.'!J132,ALYTUS!J132,KYBARTAI!J132,MARIJAM!J132,PRAV2!J132,ŠIAULIŲ!J132,LIGONINĖ!J132,vILNIAUS!J132,PANEVEŽ!J132,'kauno TI'!J132,prav.3!J132)</f>
        <v>95</v>
      </c>
      <c r="K107" s="107">
        <f>SUM(' Kauno TI Techn. g.'!K132,ALYTUS!K132,KYBARTAI!K132,MARIJAM!K132,PRAV2!K132,ŠIAULIŲ!K132,LIGONINĖ!K132,vILNIAUS!K132,PANEVEŽ!K132,'kauno TI'!K132,prav.3!K132)</f>
        <v>3003</v>
      </c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</row>
    <row r="108" spans="1:24" ht="46.5" x14ac:dyDescent="0.35">
      <c r="A108" s="35" t="s">
        <v>275</v>
      </c>
      <c r="B108" s="37" t="s">
        <v>73</v>
      </c>
      <c r="C108" s="119">
        <v>40</v>
      </c>
      <c r="D108" s="120"/>
      <c r="E108" s="120"/>
      <c r="F108" s="120"/>
      <c r="G108" s="120"/>
      <c r="H108" s="121"/>
      <c r="I108" s="107">
        <f t="shared" si="1"/>
        <v>32.857142857142854</v>
      </c>
      <c r="J108" s="107">
        <f>SUM(' Kauno TI Techn. g.'!J133,ALYTUS!J133,KYBARTAI!J133,MARIJAM!J133,PRAV2!J133,ŠIAULIŲ!J133,LIGONINĖ!J133,vILNIAUS!J133,PANEVEŽ!J133,'kauno TI'!J133,prav.3!J133)</f>
        <v>14</v>
      </c>
      <c r="K108" s="107">
        <f>SUM(' Kauno TI Techn. g.'!K133,ALYTUS!K133,KYBARTAI!K133,MARIJAM!K133,PRAV2!K133,ŠIAULIŲ!K133,LIGONINĖ!K133,vILNIAUS!K133,PANEVEŽ!K133,'kauno TI'!K133,prav.3!K133)</f>
        <v>460</v>
      </c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</row>
    <row r="109" spans="1:24" ht="31" x14ac:dyDescent="0.35">
      <c r="A109" s="35" t="s">
        <v>276</v>
      </c>
      <c r="B109" s="37" t="s">
        <v>188</v>
      </c>
      <c r="C109" s="119">
        <v>51</v>
      </c>
      <c r="D109" s="120"/>
      <c r="E109" s="120"/>
      <c r="F109" s="120"/>
      <c r="G109" s="120"/>
      <c r="H109" s="121"/>
      <c r="I109" s="107">
        <f t="shared" ref="I109:I112" si="2">K109/J109</f>
        <v>30</v>
      </c>
      <c r="J109" s="107">
        <f>SUM(' Kauno TI Techn. g.'!J134,ALYTUS!J134,KYBARTAI!J134,MARIJAM!J134,PRAV2!J134,ŠIAULIŲ!J134,LIGONINĖ!J134,vILNIAUS!J134,PANEVEŽ!J134,'kauno TI'!J134,prav.3!J134)</f>
        <v>4</v>
      </c>
      <c r="K109" s="107">
        <f>SUM(' Kauno TI Techn. g.'!K134,ALYTUS!K134,KYBARTAI!K134,MARIJAM!K134,PRAV2!K134,ŠIAULIŲ!K134,LIGONINĖ!K134,vILNIAUS!K134,PANEVEŽ!K134,'kauno TI'!K134,prav.3!K134)</f>
        <v>120</v>
      </c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</row>
    <row r="110" spans="1:24" x14ac:dyDescent="0.35">
      <c r="A110" s="35" t="s">
        <v>277</v>
      </c>
      <c r="B110" s="37" t="s">
        <v>189</v>
      </c>
      <c r="C110" s="119">
        <v>40</v>
      </c>
      <c r="D110" s="120"/>
      <c r="E110" s="120"/>
      <c r="F110" s="120"/>
      <c r="G110" s="120"/>
      <c r="H110" s="121"/>
      <c r="I110" s="107">
        <f t="shared" si="2"/>
        <v>30</v>
      </c>
      <c r="J110" s="107">
        <f>SUM(' Kauno TI Techn. g.'!J135,ALYTUS!J135,KYBARTAI!J135,MARIJAM!J135,PRAV2!J135,ŠIAULIŲ!J135,LIGONINĖ!J135,vILNIAUS!J135,PANEVEŽ!J135,'kauno TI'!J135,prav.3!J135)</f>
        <v>1</v>
      </c>
      <c r="K110" s="107">
        <f>SUM(' Kauno TI Techn. g.'!K135,ALYTUS!K135,KYBARTAI!K135,MARIJAM!K135,PRAV2!K135,ŠIAULIŲ!K135,LIGONINĖ!K135,vILNIAUS!K135,PANEVEŽ!K135,'kauno TI'!K135,prav.3!K135)</f>
        <v>30</v>
      </c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</row>
    <row r="111" spans="1:24" x14ac:dyDescent="0.35">
      <c r="A111" s="35" t="s">
        <v>278</v>
      </c>
      <c r="B111" s="37" t="s">
        <v>190</v>
      </c>
      <c r="C111" s="140"/>
      <c r="D111" s="134"/>
      <c r="E111" s="134"/>
      <c r="F111" s="134"/>
      <c r="G111" s="134"/>
      <c r="H111" s="135"/>
      <c r="I111" s="107">
        <v>0</v>
      </c>
      <c r="J111" s="107">
        <f>SUM(' Kauno TI Techn. g.'!J136,ALYTUS!J136,KYBARTAI!J136,MARIJAM!J136,PRAV2!J136,ŠIAULIŲ!J136,LIGONINĖ!J136,vILNIAUS!J136,PANEVEŽ!J136,'kauno TI'!J136,prav.3!J136)</f>
        <v>0</v>
      </c>
      <c r="K111" s="107">
        <f>SUM(' Kauno TI Techn. g.'!K136,ALYTUS!K136,KYBARTAI!K136,MARIJAM!K136,PRAV2!K136,ŠIAULIŲ!K136,LIGONINĖ!K136,vILNIAUS!K136,PANEVEŽ!K136,'kauno TI'!K136,prav.3!K136)</f>
        <v>0</v>
      </c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</row>
    <row r="112" spans="1:24" ht="31" x14ac:dyDescent="0.35">
      <c r="A112" s="35" t="s">
        <v>279</v>
      </c>
      <c r="B112" s="37" t="s">
        <v>220</v>
      </c>
      <c r="C112" s="119">
        <v>48</v>
      </c>
      <c r="D112" s="120"/>
      <c r="E112" s="120"/>
      <c r="F112" s="120"/>
      <c r="G112" s="120"/>
      <c r="H112" s="121"/>
      <c r="I112" s="107">
        <f t="shared" si="2"/>
        <v>49.482997946611903</v>
      </c>
      <c r="J112" s="107">
        <f>SUM(' Kauno TI Techn. g.'!J137,ALYTUS!J137,KYBARTAI!J137,MARIJAM!J137,PRAV2!J137,ŠIAULIŲ!J137,LIGONINĖ!J137,vILNIAUS!J137,PANEVEŽ!J137,'kauno TI'!J137,prav.3!J137)</f>
        <v>487</v>
      </c>
      <c r="K112" s="107">
        <f>SUM(' Kauno TI Techn. g.'!K137,ALYTUS!K137,KYBARTAI!K137,MARIJAM!K137,PRAV2!K137,ŠIAULIŲ!K137,LIGONINĖ!K137,vILNIAUS!K137,PANEVEŽ!K137,'kauno TI'!K137,prav.3!K137)</f>
        <v>24098.219999999998</v>
      </c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spans="1:24" x14ac:dyDescent="0.35">
      <c r="A113" s="35" t="s">
        <v>280</v>
      </c>
      <c r="B113" s="37" t="s">
        <v>34</v>
      </c>
      <c r="C113" s="119">
        <v>40</v>
      </c>
      <c r="D113" s="120"/>
      <c r="E113" s="120"/>
      <c r="F113" s="120"/>
      <c r="G113" s="120"/>
      <c r="H113" s="121"/>
      <c r="I113" s="107">
        <f t="shared" si="1"/>
        <v>41.857371937639194</v>
      </c>
      <c r="J113" s="107">
        <f>SUM(' Kauno TI Techn. g.'!J138,ALYTUS!J138,KYBARTAI!J138,MARIJAM!J138,PRAV2!J138,ŠIAULIŲ!J138,LIGONINĖ!J138,vILNIAUS!J138,PANEVEŽ!J138,'kauno TI'!J138,prav.3!J138)</f>
        <v>449</v>
      </c>
      <c r="K113" s="107">
        <f>SUM(' Kauno TI Techn. g.'!K138,ALYTUS!K138,KYBARTAI!K138,MARIJAM!K138,PRAV2!K138,ŠIAULIŲ!K138,LIGONINĖ!K138,vILNIAUS!K138,PANEVEŽ!K138,'kauno TI'!K138,prav.3!K138)</f>
        <v>18793.96</v>
      </c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</row>
    <row r="114" spans="1:24" x14ac:dyDescent="0.35">
      <c r="A114" s="35">
        <v>10</v>
      </c>
      <c r="B114" s="36" t="s">
        <v>281</v>
      </c>
      <c r="C114" s="125">
        <f>SUM(C115:H131)</f>
        <v>1483</v>
      </c>
      <c r="D114" s="125"/>
      <c r="E114" s="125"/>
      <c r="F114" s="125"/>
      <c r="G114" s="125"/>
      <c r="H114" s="126"/>
      <c r="I114" s="107"/>
      <c r="J114" s="107"/>
      <c r="K114" s="107">
        <f>616+162+108+150+114+716+19+288+87+45+81</f>
        <v>2386</v>
      </c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spans="1:24" x14ac:dyDescent="0.35">
      <c r="A115" s="36" t="s">
        <v>249</v>
      </c>
      <c r="B115" s="38" t="s">
        <v>0</v>
      </c>
      <c r="C115" s="134"/>
      <c r="D115" s="134"/>
      <c r="E115" s="134"/>
      <c r="F115" s="134"/>
      <c r="G115" s="134"/>
      <c r="H115" s="135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spans="1:24" x14ac:dyDescent="0.35">
      <c r="A116" s="36" t="s">
        <v>282</v>
      </c>
      <c r="B116" s="38" t="s">
        <v>1</v>
      </c>
      <c r="C116" s="134"/>
      <c r="D116" s="134"/>
      <c r="E116" s="134"/>
      <c r="F116" s="134"/>
      <c r="G116" s="134"/>
      <c r="H116" s="135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</row>
    <row r="117" spans="1:24" x14ac:dyDescent="0.35">
      <c r="A117" s="36" t="s">
        <v>283</v>
      </c>
      <c r="B117" s="38" t="s">
        <v>71</v>
      </c>
      <c r="C117" s="120">
        <v>352</v>
      </c>
      <c r="D117" s="120"/>
      <c r="E117" s="120"/>
      <c r="F117" s="120"/>
      <c r="G117" s="120"/>
      <c r="H117" s="121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</row>
    <row r="118" spans="1:24" x14ac:dyDescent="0.35">
      <c r="A118" s="36" t="s">
        <v>284</v>
      </c>
      <c r="B118" s="38" t="s">
        <v>72</v>
      </c>
      <c r="C118" s="120">
        <v>3</v>
      </c>
      <c r="D118" s="120"/>
      <c r="E118" s="120"/>
      <c r="F118" s="120"/>
      <c r="G118" s="120"/>
      <c r="H118" s="121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</row>
    <row r="119" spans="1:24" x14ac:dyDescent="0.35">
      <c r="A119" s="36" t="s">
        <v>285</v>
      </c>
      <c r="B119" s="38" t="s">
        <v>2</v>
      </c>
      <c r="C119" s="120">
        <v>56</v>
      </c>
      <c r="D119" s="120"/>
      <c r="E119" s="120"/>
      <c r="F119" s="120"/>
      <c r="G119" s="120"/>
      <c r="H119" s="121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</row>
    <row r="120" spans="1:24" x14ac:dyDescent="0.35">
      <c r="A120" s="36" t="s">
        <v>286</v>
      </c>
      <c r="B120" s="38" t="s">
        <v>3</v>
      </c>
      <c r="C120" s="120">
        <v>20</v>
      </c>
      <c r="D120" s="120"/>
      <c r="E120" s="120"/>
      <c r="F120" s="120"/>
      <c r="G120" s="120"/>
      <c r="H120" s="121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</row>
    <row r="121" spans="1:24" x14ac:dyDescent="0.35">
      <c r="A121" s="36" t="s">
        <v>287</v>
      </c>
      <c r="B121" s="38" t="s">
        <v>4</v>
      </c>
      <c r="C121" s="120">
        <v>366</v>
      </c>
      <c r="D121" s="120"/>
      <c r="E121" s="120"/>
      <c r="F121" s="120"/>
      <c r="G121" s="120"/>
      <c r="H121" s="121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</row>
    <row r="122" spans="1:24" x14ac:dyDescent="0.35">
      <c r="A122" s="36" t="s">
        <v>288</v>
      </c>
      <c r="B122" s="38" t="s">
        <v>5</v>
      </c>
      <c r="C122" s="120">
        <v>1</v>
      </c>
      <c r="D122" s="120"/>
      <c r="E122" s="120"/>
      <c r="F122" s="120"/>
      <c r="G122" s="120"/>
      <c r="H122" s="121"/>
    </row>
    <row r="123" spans="1:24" x14ac:dyDescent="0.35">
      <c r="A123" s="36" t="s">
        <v>289</v>
      </c>
      <c r="B123" s="38" t="s">
        <v>6</v>
      </c>
      <c r="C123" s="120">
        <v>43</v>
      </c>
      <c r="D123" s="120"/>
      <c r="E123" s="120"/>
      <c r="F123" s="120"/>
      <c r="G123" s="120"/>
      <c r="H123" s="121"/>
    </row>
    <row r="124" spans="1:24" x14ac:dyDescent="0.35">
      <c r="A124" s="36" t="s">
        <v>290</v>
      </c>
      <c r="B124" s="38" t="s">
        <v>7</v>
      </c>
      <c r="C124" s="134"/>
      <c r="D124" s="134"/>
      <c r="E124" s="134"/>
      <c r="F124" s="134"/>
      <c r="G124" s="134"/>
      <c r="H124" s="135"/>
    </row>
    <row r="125" spans="1:24" ht="31" x14ac:dyDescent="0.35">
      <c r="A125" s="36" t="s">
        <v>291</v>
      </c>
      <c r="B125" s="38" t="s">
        <v>33</v>
      </c>
      <c r="C125" s="120">
        <v>189</v>
      </c>
      <c r="D125" s="120"/>
      <c r="E125" s="120"/>
      <c r="F125" s="120"/>
      <c r="G125" s="120"/>
      <c r="H125" s="121"/>
    </row>
    <row r="126" spans="1:24" ht="46.5" x14ac:dyDescent="0.35">
      <c r="A126" s="36" t="s">
        <v>292</v>
      </c>
      <c r="B126" s="38" t="s">
        <v>73</v>
      </c>
      <c r="C126" s="120">
        <v>7</v>
      </c>
      <c r="D126" s="120"/>
      <c r="E126" s="120"/>
      <c r="F126" s="120"/>
      <c r="G126" s="120"/>
      <c r="H126" s="121"/>
    </row>
    <row r="127" spans="1:24" ht="31" x14ac:dyDescent="0.35">
      <c r="A127" s="36" t="s">
        <v>293</v>
      </c>
      <c r="B127" s="38" t="s">
        <v>188</v>
      </c>
      <c r="C127" s="120">
        <v>8</v>
      </c>
      <c r="D127" s="120"/>
      <c r="E127" s="120"/>
      <c r="F127" s="120"/>
      <c r="G127" s="120"/>
      <c r="H127" s="121"/>
    </row>
    <row r="128" spans="1:24" x14ac:dyDescent="0.35">
      <c r="A128" s="36" t="s">
        <v>294</v>
      </c>
      <c r="B128" s="38" t="s">
        <v>189</v>
      </c>
      <c r="C128" s="120">
        <v>4</v>
      </c>
      <c r="D128" s="120"/>
      <c r="E128" s="120"/>
      <c r="F128" s="120"/>
      <c r="G128" s="120"/>
      <c r="H128" s="121"/>
    </row>
    <row r="129" spans="1:8" x14ac:dyDescent="0.35">
      <c r="A129" s="36" t="s">
        <v>295</v>
      </c>
      <c r="B129" s="38" t="s">
        <v>190</v>
      </c>
      <c r="C129" s="134"/>
      <c r="D129" s="134"/>
      <c r="E129" s="134"/>
      <c r="F129" s="134"/>
      <c r="G129" s="134"/>
      <c r="H129" s="135"/>
    </row>
    <row r="130" spans="1:8" ht="31" x14ac:dyDescent="0.35">
      <c r="A130" s="36" t="s">
        <v>296</v>
      </c>
      <c r="B130" s="38" t="s">
        <v>220</v>
      </c>
      <c r="C130" s="120">
        <v>238</v>
      </c>
      <c r="D130" s="120"/>
      <c r="E130" s="120"/>
      <c r="F130" s="120"/>
      <c r="G130" s="120"/>
      <c r="H130" s="121"/>
    </row>
    <row r="131" spans="1:8" ht="18" customHeight="1" x14ac:dyDescent="0.35">
      <c r="A131" s="36" t="s">
        <v>297</v>
      </c>
      <c r="B131" s="38" t="s">
        <v>34</v>
      </c>
      <c r="C131" s="119">
        <v>196</v>
      </c>
      <c r="D131" s="120"/>
      <c r="E131" s="120"/>
      <c r="F131" s="120"/>
      <c r="G131" s="120"/>
      <c r="H131" s="121"/>
    </row>
    <row r="132" spans="1:8" ht="15.5" customHeight="1" x14ac:dyDescent="0.35">
      <c r="C132" s="139">
        <f>SUM(' Kauno TI Techn. g.'!C157,ALYTUS!C157,KYBARTAI!C157,MARIJAM!C157,PRAV2!C157,ŠIAULIŲ!C157,LIGONINĖ!C157,vILNIAUS!C157,PANEVEŽ!C157,'kauno TI'!C157,prav.3!C157)</f>
        <v>1</v>
      </c>
      <c r="D132" s="139">
        <f>SUM(' Kauno TI Techn. g.'!D157,ALYTUS!D157,KYBARTAI!D157,MARIJAM!D157,PRAV2!D157,ŠIAULIŲ!D157,LIGONINĖ!D157,vILNIAUS!D157,PANEVEŽ!D157)</f>
        <v>0</v>
      </c>
      <c r="E132" s="139">
        <f>SUM(' Kauno TI Techn. g.'!E157,ALYTUS!E157,KYBARTAI!E157,MARIJAM!E157,PRAV2!E157,ŠIAULIŲ!E157,LIGONINĖ!E157,vILNIAUS!E157,PANEVEŽ!E157)</f>
        <v>0</v>
      </c>
      <c r="F132" s="139">
        <f>SUM(' Kauno TI Techn. g.'!F157,ALYTUS!F157,KYBARTAI!F157,MARIJAM!F157,PRAV2!F157,ŠIAULIŲ!F157,LIGONINĖ!F157,vILNIAUS!F157,PANEVEŽ!F157)</f>
        <v>0</v>
      </c>
      <c r="G132" s="139">
        <f>SUM(' Kauno TI Techn. g.'!G157,ALYTUS!G157,KYBARTAI!G157,MARIJAM!G157,PRAV2!G157,ŠIAULIŲ!G157,LIGONINĖ!G157,vILNIAUS!G157,PANEVEŽ!G157)</f>
        <v>0</v>
      </c>
      <c r="H132" s="139">
        <f>SUM(' Kauno TI Techn. g.'!H157,ALYTUS!H157,KYBARTAI!H157,MARIJAM!H157,PRAV2!H157,ŠIAULIŲ!H157,LIGONINĖ!H157,vILNIAUS!H157,PANEVEŽ!H157)</f>
        <v>0</v>
      </c>
    </row>
    <row r="133" spans="1:8" ht="20.5" customHeight="1" x14ac:dyDescent="0.35">
      <c r="A133" s="144" t="s">
        <v>328</v>
      </c>
      <c r="B133" s="138"/>
      <c r="C133" s="138"/>
      <c r="D133" s="138"/>
      <c r="E133" s="138"/>
      <c r="F133" s="138"/>
      <c r="G133" s="138"/>
      <c r="H133" s="138"/>
    </row>
    <row r="134" spans="1:8" ht="14" customHeight="1" x14ac:dyDescent="0.35">
      <c r="A134" s="31"/>
      <c r="C134" s="136"/>
      <c r="D134" s="137"/>
      <c r="E134" s="137"/>
      <c r="F134" s="137"/>
      <c r="G134" s="137"/>
      <c r="H134" s="137"/>
    </row>
    <row r="135" spans="1:8" x14ac:dyDescent="0.35">
      <c r="A135" s="133" t="s">
        <v>299</v>
      </c>
      <c r="B135" s="133"/>
      <c r="C135" s="133"/>
      <c r="D135" s="133"/>
      <c r="E135" s="133"/>
      <c r="F135" s="133"/>
      <c r="G135" s="133"/>
      <c r="H135" s="133"/>
    </row>
    <row r="157" spans="1:2" x14ac:dyDescent="0.35">
      <c r="A157" s="133"/>
      <c r="B157" s="133"/>
    </row>
  </sheetData>
  <mergeCells count="135">
    <mergeCell ref="A133:H133"/>
    <mergeCell ref="C108:H108"/>
    <mergeCell ref="C57:H57"/>
    <mergeCell ref="C28:H28"/>
    <mergeCell ref="C76:H76"/>
    <mergeCell ref="C77:H77"/>
    <mergeCell ref="C96:H96"/>
    <mergeCell ref="C113:H113"/>
    <mergeCell ref="C112:H112"/>
    <mergeCell ref="C97:H97"/>
    <mergeCell ref="C98:H98"/>
    <mergeCell ref="C99:H99"/>
    <mergeCell ref="C100:H100"/>
    <mergeCell ref="C111:H111"/>
    <mergeCell ref="C110:H110"/>
    <mergeCell ref="C109:H109"/>
    <mergeCell ref="C101:H101"/>
    <mergeCell ref="C102:H102"/>
    <mergeCell ref="C104:H104"/>
    <mergeCell ref="C103:H103"/>
    <mergeCell ref="C105:H105"/>
    <mergeCell ref="C106:H106"/>
    <mergeCell ref="C107:H107"/>
    <mergeCell ref="C95:H95"/>
    <mergeCell ref="C93:H93"/>
    <mergeCell ref="C67:H67"/>
    <mergeCell ref="C68:H68"/>
    <mergeCell ref="C62:H62"/>
    <mergeCell ref="C63:H63"/>
    <mergeCell ref="C61:H61"/>
    <mergeCell ref="C82:H82"/>
    <mergeCell ref="C83:H83"/>
    <mergeCell ref="C84:H84"/>
    <mergeCell ref="C92:H92"/>
    <mergeCell ref="C91:H91"/>
    <mergeCell ref="C90:H90"/>
    <mergeCell ref="C85:H85"/>
    <mergeCell ref="C86:H86"/>
    <mergeCell ref="C87:H87"/>
    <mergeCell ref="C88:H88"/>
    <mergeCell ref="C89:H89"/>
    <mergeCell ref="C53:H53"/>
    <mergeCell ref="C37:H37"/>
    <mergeCell ref="C52:H52"/>
    <mergeCell ref="C35:H35"/>
    <mergeCell ref="C39:H39"/>
    <mergeCell ref="C40:H40"/>
    <mergeCell ref="C49:H49"/>
    <mergeCell ref="C36:H36"/>
    <mergeCell ref="C42:H42"/>
    <mergeCell ref="C48:H48"/>
    <mergeCell ref="C50:H50"/>
    <mergeCell ref="C20:H20"/>
    <mergeCell ref="C21:H21"/>
    <mergeCell ref="C23:H23"/>
    <mergeCell ref="C24:H24"/>
    <mergeCell ref="C22:H22"/>
    <mergeCell ref="C26:H26"/>
    <mergeCell ref="C27:H27"/>
    <mergeCell ref="C51:H51"/>
    <mergeCell ref="C43:H43"/>
    <mergeCell ref="C44:H44"/>
    <mergeCell ref="C29:H29"/>
    <mergeCell ref="C34:H34"/>
    <mergeCell ref="C30:H30"/>
    <mergeCell ref="C31:H31"/>
    <mergeCell ref="C32:H32"/>
    <mergeCell ref="C33:H33"/>
    <mergeCell ref="C46:H46"/>
    <mergeCell ref="C47:H47"/>
    <mergeCell ref="C45:H45"/>
    <mergeCell ref="C129:H129"/>
    <mergeCell ref="C130:H130"/>
    <mergeCell ref="C122:H122"/>
    <mergeCell ref="C124:H124"/>
    <mergeCell ref="C131:H131"/>
    <mergeCell ref="C127:H127"/>
    <mergeCell ref="C128:H128"/>
    <mergeCell ref="C123:H123"/>
    <mergeCell ref="C54:H54"/>
    <mergeCell ref="C72:H72"/>
    <mergeCell ref="C73:H73"/>
    <mergeCell ref="C70:H70"/>
    <mergeCell ref="C71:H71"/>
    <mergeCell ref="C64:H64"/>
    <mergeCell ref="C59:H59"/>
    <mergeCell ref="C60:H60"/>
    <mergeCell ref="C75:H75"/>
    <mergeCell ref="C78:H78"/>
    <mergeCell ref="C79:H79"/>
    <mergeCell ref="C80:H80"/>
    <mergeCell ref="C81:H81"/>
    <mergeCell ref="C55:H55"/>
    <mergeCell ref="C58:H58"/>
    <mergeCell ref="C56:H56"/>
    <mergeCell ref="A135:H135"/>
    <mergeCell ref="C25:H25"/>
    <mergeCell ref="C19:H19"/>
    <mergeCell ref="A157:B157"/>
    <mergeCell ref="C94:H94"/>
    <mergeCell ref="C114:H114"/>
    <mergeCell ref="C115:H115"/>
    <mergeCell ref="C116:H116"/>
    <mergeCell ref="C117:H117"/>
    <mergeCell ref="C120:H120"/>
    <mergeCell ref="C125:H125"/>
    <mergeCell ref="C126:H126"/>
    <mergeCell ref="C134:H134"/>
    <mergeCell ref="C118:H118"/>
    <mergeCell ref="C119:H119"/>
    <mergeCell ref="C65:H65"/>
    <mergeCell ref="C38:H38"/>
    <mergeCell ref="C66:H66"/>
    <mergeCell ref="C69:H69"/>
    <mergeCell ref="C121:H121"/>
    <mergeCell ref="C41:H41"/>
    <mergeCell ref="C132:H132"/>
    <mergeCell ref="A1:H1"/>
    <mergeCell ref="A2:H2"/>
    <mergeCell ref="A5:H5"/>
    <mergeCell ref="A6:H6"/>
    <mergeCell ref="A4:H4"/>
    <mergeCell ref="A7:H7"/>
    <mergeCell ref="C18:H18"/>
    <mergeCell ref="C11:H11"/>
    <mergeCell ref="C14:H14"/>
    <mergeCell ref="A9:H9"/>
    <mergeCell ref="C15:H15"/>
    <mergeCell ref="C12:H12"/>
    <mergeCell ref="C13:H13"/>
    <mergeCell ref="A10:H10"/>
    <mergeCell ref="C16:H16"/>
    <mergeCell ref="C17:H17"/>
    <mergeCell ref="A8:H8"/>
    <mergeCell ref="A3:H3"/>
  </mergeCells>
  <phoneticPr fontId="0" type="noConversion"/>
  <pageMargins left="0.94488188976377963" right="0.19685039370078741" top="0.78740157480314965" bottom="0.78740157480314965" header="0.51181102362204722" footer="0.51181102362204722"/>
  <pageSetup paperSize="9" fitToWidth="2" fitToHeight="2" orientation="portrait" r:id="rId1"/>
  <headerFooter alignWithMargins="0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K168"/>
  <sheetViews>
    <sheetView topLeftCell="A43" zoomScale="70" zoomScaleNormal="70" workbookViewId="0">
      <selection activeCell="J164" sqref="J164"/>
    </sheetView>
  </sheetViews>
  <sheetFormatPr defaultRowHeight="15.5" x14ac:dyDescent="0.35"/>
  <cols>
    <col min="2" max="2" width="40.33203125" customWidth="1"/>
    <col min="3" max="3" width="7" customWidth="1"/>
    <col min="4" max="4" width="4.5" customWidth="1"/>
    <col min="5" max="5" width="6.33203125" customWidth="1"/>
    <col min="6" max="6" width="5.08203125" customWidth="1"/>
    <col min="7" max="7" width="5.75" customWidth="1"/>
    <col min="8" max="8" width="4.5" customWidth="1"/>
  </cols>
  <sheetData>
    <row r="12" spans="1:11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  <c r="K12" s="48"/>
    </row>
    <row r="13" spans="1:11" x14ac:dyDescent="0.35">
      <c r="A13" s="4">
        <v>1</v>
      </c>
      <c r="B13" s="5" t="s">
        <v>226</v>
      </c>
      <c r="C13" s="150">
        <v>14</v>
      </c>
      <c r="D13" s="148"/>
      <c r="E13" s="148"/>
      <c r="F13" s="148"/>
      <c r="G13" s="148"/>
      <c r="H13" s="149"/>
      <c r="K13" s="48"/>
    </row>
    <row r="14" spans="1:11" x14ac:dyDescent="0.35">
      <c r="A14" s="4" t="s">
        <v>47</v>
      </c>
      <c r="B14" s="5" t="s">
        <v>227</v>
      </c>
      <c r="C14" s="150">
        <v>2</v>
      </c>
      <c r="D14" s="148"/>
      <c r="E14" s="148"/>
      <c r="F14" s="148"/>
      <c r="G14" s="148"/>
      <c r="H14" s="149"/>
      <c r="K14" s="48"/>
    </row>
    <row r="15" spans="1:11" x14ac:dyDescent="0.35">
      <c r="A15" s="4">
        <v>2</v>
      </c>
      <c r="B15" s="14" t="s">
        <v>228</v>
      </c>
      <c r="C15" s="152">
        <f>SUM(C18:H19,C21:H36)</f>
        <v>76</v>
      </c>
      <c r="D15" s="153"/>
      <c r="E15" s="153"/>
      <c r="F15" s="153"/>
      <c r="G15" s="153"/>
      <c r="H15" s="154"/>
      <c r="K15" s="48"/>
    </row>
    <row r="16" spans="1:11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  <c r="K16" s="48"/>
    </row>
    <row r="17" spans="1:11" x14ac:dyDescent="0.35">
      <c r="A17" s="4" t="s">
        <v>91</v>
      </c>
      <c r="B17" s="26" t="s">
        <v>42</v>
      </c>
      <c r="C17" s="150"/>
      <c r="D17" s="148"/>
      <c r="E17" s="148"/>
      <c r="F17" s="148"/>
      <c r="G17" s="148"/>
      <c r="H17" s="149"/>
      <c r="K17" s="48"/>
    </row>
    <row r="18" spans="1:11" x14ac:dyDescent="0.35">
      <c r="A18" s="4" t="s">
        <v>92</v>
      </c>
      <c r="B18" s="26" t="s">
        <v>229</v>
      </c>
      <c r="C18" s="150"/>
      <c r="D18" s="148"/>
      <c r="E18" s="148"/>
      <c r="F18" s="148"/>
      <c r="G18" s="148"/>
      <c r="H18" s="149"/>
      <c r="K18" s="48"/>
    </row>
    <row r="19" spans="1:11" x14ac:dyDescent="0.35">
      <c r="A19" s="4" t="s">
        <v>93</v>
      </c>
      <c r="B19" s="26" t="s">
        <v>230</v>
      </c>
      <c r="C19" s="150">
        <v>1</v>
      </c>
      <c r="D19" s="148"/>
      <c r="E19" s="148"/>
      <c r="F19" s="148"/>
      <c r="G19" s="148"/>
      <c r="H19" s="149"/>
      <c r="K19" s="48"/>
    </row>
    <row r="20" spans="1:11" x14ac:dyDescent="0.35">
      <c r="A20" s="4" t="s">
        <v>94</v>
      </c>
      <c r="B20" s="26" t="s">
        <v>231</v>
      </c>
      <c r="C20" s="150">
        <v>1</v>
      </c>
      <c r="D20" s="148"/>
      <c r="E20" s="148"/>
      <c r="F20" s="148"/>
      <c r="G20" s="148"/>
      <c r="H20" s="149"/>
      <c r="K20" s="48"/>
    </row>
    <row r="21" spans="1:11" x14ac:dyDescent="0.35">
      <c r="A21" s="4" t="s">
        <v>95</v>
      </c>
      <c r="B21" s="26" t="s">
        <v>232</v>
      </c>
      <c r="C21" s="150"/>
      <c r="D21" s="148"/>
      <c r="E21" s="148"/>
      <c r="F21" s="148"/>
      <c r="G21" s="148"/>
      <c r="H21" s="149"/>
      <c r="K21" s="48"/>
    </row>
    <row r="22" spans="1:11" x14ac:dyDescent="0.35">
      <c r="A22" s="4" t="s">
        <v>96</v>
      </c>
      <c r="B22" s="26" t="s">
        <v>233</v>
      </c>
      <c r="C22" s="150">
        <v>18</v>
      </c>
      <c r="D22" s="148"/>
      <c r="E22" s="148"/>
      <c r="F22" s="148"/>
      <c r="G22" s="148"/>
      <c r="H22" s="149"/>
      <c r="K22" s="48"/>
    </row>
    <row r="23" spans="1:11" x14ac:dyDescent="0.35">
      <c r="A23" s="4" t="s">
        <v>97</v>
      </c>
      <c r="B23" s="26" t="s">
        <v>234</v>
      </c>
      <c r="C23" s="150"/>
      <c r="D23" s="148"/>
      <c r="E23" s="148"/>
      <c r="F23" s="148"/>
      <c r="G23" s="148"/>
      <c r="H23" s="149"/>
      <c r="K23" s="48"/>
    </row>
    <row r="24" spans="1:11" x14ac:dyDescent="0.35">
      <c r="A24" s="4" t="s">
        <v>98</v>
      </c>
      <c r="B24" s="26" t="s">
        <v>235</v>
      </c>
      <c r="C24" s="150">
        <v>4</v>
      </c>
      <c r="D24" s="148"/>
      <c r="E24" s="148"/>
      <c r="F24" s="148"/>
      <c r="G24" s="148"/>
      <c r="H24" s="149"/>
      <c r="K24" s="48"/>
    </row>
    <row r="25" spans="1:11" x14ac:dyDescent="0.35">
      <c r="A25" s="4" t="s">
        <v>99</v>
      </c>
      <c r="B25" s="26" t="s">
        <v>236</v>
      </c>
      <c r="C25" s="150">
        <v>1</v>
      </c>
      <c r="D25" s="148"/>
      <c r="E25" s="148"/>
      <c r="F25" s="148"/>
      <c r="G25" s="148"/>
      <c r="H25" s="149"/>
      <c r="K25" s="48"/>
    </row>
    <row r="26" spans="1:11" x14ac:dyDescent="0.35">
      <c r="A26" s="4" t="s">
        <v>100</v>
      </c>
      <c r="B26" s="84" t="s">
        <v>237</v>
      </c>
      <c r="C26" s="150">
        <v>23</v>
      </c>
      <c r="D26" s="148"/>
      <c r="E26" s="148"/>
      <c r="F26" s="148"/>
      <c r="G26" s="148"/>
      <c r="H26" s="149"/>
      <c r="K26" s="48"/>
    </row>
    <row r="27" spans="1:11" x14ac:dyDescent="0.35">
      <c r="A27" s="4" t="s">
        <v>101</v>
      </c>
      <c r="B27" s="85" t="s">
        <v>238</v>
      </c>
      <c r="C27" s="150"/>
      <c r="D27" s="148"/>
      <c r="E27" s="148"/>
      <c r="F27" s="148"/>
      <c r="G27" s="148"/>
      <c r="H27" s="149"/>
      <c r="K27" s="48"/>
    </row>
    <row r="28" spans="1:11" x14ac:dyDescent="0.35">
      <c r="A28" s="4" t="s">
        <v>102</v>
      </c>
      <c r="B28" s="85" t="s">
        <v>239</v>
      </c>
      <c r="C28" s="150">
        <v>6</v>
      </c>
      <c r="D28" s="148"/>
      <c r="E28" s="148"/>
      <c r="F28" s="148"/>
      <c r="G28" s="148"/>
      <c r="H28" s="149"/>
      <c r="K28" s="48"/>
    </row>
    <row r="29" spans="1:11" x14ac:dyDescent="0.35">
      <c r="A29" s="4" t="s">
        <v>103</v>
      </c>
      <c r="B29" s="85" t="s">
        <v>57</v>
      </c>
      <c r="C29" s="150"/>
      <c r="D29" s="148"/>
      <c r="E29" s="148"/>
      <c r="F29" s="148"/>
      <c r="G29" s="148"/>
      <c r="H29" s="149"/>
      <c r="K29" s="48"/>
    </row>
    <row r="30" spans="1:11" x14ac:dyDescent="0.35">
      <c r="A30" s="4" t="s">
        <v>104</v>
      </c>
      <c r="B30" s="86" t="s">
        <v>58</v>
      </c>
      <c r="C30" s="150">
        <v>6</v>
      </c>
      <c r="D30" s="148"/>
      <c r="E30" s="148"/>
      <c r="F30" s="148"/>
      <c r="G30" s="148"/>
      <c r="H30" s="149"/>
      <c r="K30" s="48"/>
    </row>
    <row r="31" spans="1:11" x14ac:dyDescent="0.35">
      <c r="A31" s="4" t="s">
        <v>191</v>
      </c>
      <c r="B31" s="86" t="s">
        <v>59</v>
      </c>
      <c r="C31" s="150">
        <v>2</v>
      </c>
      <c r="D31" s="148"/>
      <c r="E31" s="148"/>
      <c r="F31" s="148"/>
      <c r="G31" s="148"/>
      <c r="H31" s="149"/>
      <c r="K31" s="48"/>
    </row>
    <row r="32" spans="1:11" x14ac:dyDescent="0.35">
      <c r="A32" s="4" t="s">
        <v>192</v>
      </c>
      <c r="B32" s="86" t="s">
        <v>188</v>
      </c>
      <c r="C32" s="150"/>
      <c r="D32" s="148"/>
      <c r="E32" s="148"/>
      <c r="F32" s="148"/>
      <c r="G32" s="148"/>
      <c r="H32" s="149"/>
      <c r="K32" s="48"/>
    </row>
    <row r="33" spans="1:11" x14ac:dyDescent="0.35">
      <c r="A33" s="4" t="s">
        <v>206</v>
      </c>
      <c r="B33" s="86" t="s">
        <v>189</v>
      </c>
      <c r="C33" s="150"/>
      <c r="D33" s="148"/>
      <c r="E33" s="148"/>
      <c r="F33" s="148"/>
      <c r="G33" s="148"/>
      <c r="H33" s="149"/>
      <c r="K33" s="48"/>
    </row>
    <row r="34" spans="1:11" x14ac:dyDescent="0.35">
      <c r="A34" s="4" t="s">
        <v>207</v>
      </c>
      <c r="B34" s="86" t="s">
        <v>190</v>
      </c>
      <c r="C34" s="150"/>
      <c r="D34" s="148"/>
      <c r="E34" s="148"/>
      <c r="F34" s="148"/>
      <c r="G34" s="148"/>
      <c r="H34" s="149"/>
      <c r="K34" s="48"/>
    </row>
    <row r="35" spans="1:11" x14ac:dyDescent="0.35">
      <c r="A35" s="4" t="s">
        <v>208</v>
      </c>
      <c r="B35" s="86" t="s">
        <v>220</v>
      </c>
      <c r="C35" s="150">
        <v>9</v>
      </c>
      <c r="D35" s="148"/>
      <c r="E35" s="148"/>
      <c r="F35" s="148"/>
      <c r="G35" s="148"/>
      <c r="H35" s="149"/>
      <c r="K35" s="48"/>
    </row>
    <row r="36" spans="1:11" x14ac:dyDescent="0.35">
      <c r="A36" s="4" t="s">
        <v>209</v>
      </c>
      <c r="B36" s="85" t="s">
        <v>34</v>
      </c>
      <c r="C36" s="150">
        <v>6</v>
      </c>
      <c r="D36" s="148"/>
      <c r="E36" s="148"/>
      <c r="F36" s="148"/>
      <c r="G36" s="148"/>
      <c r="H36" s="149"/>
      <c r="K36" s="48"/>
    </row>
    <row r="37" spans="1:11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  <c r="K37" s="48"/>
    </row>
    <row r="38" spans="1:11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  <c r="K38" s="48"/>
    </row>
    <row r="39" spans="1:11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  <c r="K39" s="48"/>
    </row>
    <row r="40" spans="1:11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  <c r="K40" s="48"/>
    </row>
    <row r="41" spans="1:11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  <c r="K41" s="48"/>
    </row>
    <row r="42" spans="1:11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  <c r="K42" s="48"/>
    </row>
    <row r="43" spans="1:11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  <c r="K43" s="48"/>
    </row>
    <row r="44" spans="1:11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  <c r="K44" s="48"/>
    </row>
    <row r="45" spans="1:11" x14ac:dyDescent="0.35">
      <c r="A45" s="4" t="s">
        <v>18</v>
      </c>
      <c r="B45" s="26" t="s">
        <v>61</v>
      </c>
      <c r="C45" s="150"/>
      <c r="D45" s="148"/>
      <c r="E45" s="148"/>
      <c r="F45" s="148"/>
      <c r="G45" s="148"/>
      <c r="H45" s="149"/>
      <c r="K45" s="48"/>
    </row>
    <row r="46" spans="1:11" x14ac:dyDescent="0.35">
      <c r="A46" s="4" t="s">
        <v>111</v>
      </c>
      <c r="B46" s="26" t="s">
        <v>9</v>
      </c>
      <c r="C46" s="150"/>
      <c r="D46" s="148"/>
      <c r="E46" s="148"/>
      <c r="F46" s="148"/>
      <c r="G46" s="148"/>
      <c r="H46" s="149"/>
      <c r="K46" s="48"/>
    </row>
    <row r="47" spans="1:11" x14ac:dyDescent="0.35">
      <c r="A47" s="4" t="s">
        <v>112</v>
      </c>
      <c r="B47" s="26" t="s">
        <v>10</v>
      </c>
      <c r="C47" s="150"/>
      <c r="D47" s="148"/>
      <c r="E47" s="148"/>
      <c r="F47" s="148"/>
      <c r="G47" s="148"/>
      <c r="H47" s="149"/>
      <c r="K47" s="48"/>
    </row>
    <row r="48" spans="1:11" x14ac:dyDescent="0.35">
      <c r="A48" s="4" t="s">
        <v>113</v>
      </c>
      <c r="B48" s="26" t="s">
        <v>11</v>
      </c>
      <c r="C48" s="150"/>
      <c r="D48" s="148"/>
      <c r="E48" s="148"/>
      <c r="F48" s="148"/>
      <c r="G48" s="148"/>
      <c r="H48" s="149"/>
      <c r="K48" s="48"/>
    </row>
    <row r="49" spans="1:11" x14ac:dyDescent="0.35">
      <c r="A49" s="4" t="s">
        <v>114</v>
      </c>
      <c r="B49" s="26" t="s">
        <v>12</v>
      </c>
      <c r="C49" s="150"/>
      <c r="D49" s="148"/>
      <c r="E49" s="148"/>
      <c r="F49" s="148"/>
      <c r="G49" s="148"/>
      <c r="H49" s="149"/>
      <c r="K49" s="48"/>
    </row>
    <row r="50" spans="1:11" x14ac:dyDescent="0.35">
      <c r="A50" s="4">
        <v>4</v>
      </c>
      <c r="B50" s="5" t="s">
        <v>62</v>
      </c>
      <c r="C50" s="152">
        <f>SUM(C53:H65,C67:H72)</f>
        <v>8</v>
      </c>
      <c r="D50" s="153"/>
      <c r="E50" s="153"/>
      <c r="F50" s="153"/>
      <c r="G50" s="153"/>
      <c r="H50" s="154"/>
      <c r="K50" s="48"/>
    </row>
    <row r="51" spans="1:11" x14ac:dyDescent="0.35">
      <c r="A51" s="4" t="s">
        <v>19</v>
      </c>
      <c r="B51" s="5" t="s">
        <v>48</v>
      </c>
      <c r="C51" s="150">
        <v>1</v>
      </c>
      <c r="D51" s="148"/>
      <c r="E51" s="148"/>
      <c r="F51" s="148"/>
      <c r="G51" s="148"/>
      <c r="H51" s="149"/>
      <c r="K51" s="48"/>
    </row>
    <row r="52" spans="1:11" x14ac:dyDescent="0.35">
      <c r="A52" s="30">
        <v>5</v>
      </c>
      <c r="B52" s="26" t="s">
        <v>63</v>
      </c>
      <c r="C52" s="152">
        <f>SUM(C53:H65,C67:H72)</f>
        <v>8</v>
      </c>
      <c r="D52" s="153"/>
      <c r="E52" s="153"/>
      <c r="F52" s="153"/>
      <c r="G52" s="153"/>
      <c r="H52" s="154"/>
      <c r="J52" s="2"/>
      <c r="K52" s="59"/>
    </row>
    <row r="53" spans="1:11" x14ac:dyDescent="0.35">
      <c r="A53" s="4" t="s">
        <v>20</v>
      </c>
      <c r="B53" s="84" t="s">
        <v>0</v>
      </c>
      <c r="C53" s="150"/>
      <c r="D53" s="148"/>
      <c r="E53" s="148"/>
      <c r="F53" s="148"/>
      <c r="G53" s="148"/>
      <c r="H53" s="149"/>
      <c r="K53" s="48"/>
    </row>
    <row r="54" spans="1:11" x14ac:dyDescent="0.35">
      <c r="A54" s="16" t="s">
        <v>115</v>
      </c>
      <c r="B54" s="87" t="s">
        <v>186</v>
      </c>
      <c r="C54" s="148"/>
      <c r="D54" s="148"/>
      <c r="E54" s="148"/>
      <c r="F54" s="148"/>
      <c r="G54" s="148"/>
      <c r="H54" s="149"/>
      <c r="K54" s="48"/>
    </row>
    <row r="55" spans="1:11" x14ac:dyDescent="0.35">
      <c r="A55" s="16" t="s">
        <v>116</v>
      </c>
      <c r="B55" s="88" t="s">
        <v>204</v>
      </c>
      <c r="C55" s="148"/>
      <c r="D55" s="148"/>
      <c r="E55" s="148"/>
      <c r="F55" s="148"/>
      <c r="G55" s="148"/>
      <c r="H55" s="149"/>
      <c r="K55" s="48"/>
    </row>
    <row r="56" spans="1:11" x14ac:dyDescent="0.35">
      <c r="A56" s="4" t="s">
        <v>117</v>
      </c>
      <c r="B56" s="89" t="s">
        <v>1</v>
      </c>
      <c r="C56" s="150"/>
      <c r="D56" s="148"/>
      <c r="E56" s="148"/>
      <c r="F56" s="148"/>
      <c r="G56" s="148"/>
      <c r="H56" s="149"/>
      <c r="K56" s="48"/>
    </row>
    <row r="57" spans="1:11" x14ac:dyDescent="0.35">
      <c r="A57" s="4" t="s">
        <v>118</v>
      </c>
      <c r="B57" s="26" t="s">
        <v>71</v>
      </c>
      <c r="C57" s="150">
        <v>4</v>
      </c>
      <c r="D57" s="148"/>
      <c r="E57" s="148"/>
      <c r="F57" s="148"/>
      <c r="G57" s="148"/>
      <c r="H57" s="149"/>
      <c r="K57" s="48"/>
    </row>
    <row r="58" spans="1:11" x14ac:dyDescent="0.35">
      <c r="A58" s="4" t="s">
        <v>119</v>
      </c>
      <c r="B58" s="26" t="s">
        <v>72</v>
      </c>
      <c r="C58" s="150"/>
      <c r="D58" s="148"/>
      <c r="E58" s="148"/>
      <c r="F58" s="148"/>
      <c r="G58" s="148"/>
      <c r="H58" s="149"/>
      <c r="K58" s="48"/>
    </row>
    <row r="59" spans="1:11" x14ac:dyDescent="0.35">
      <c r="A59" s="4" t="s">
        <v>120</v>
      </c>
      <c r="B59" s="26" t="s">
        <v>2</v>
      </c>
      <c r="C59" s="150"/>
      <c r="D59" s="148"/>
      <c r="E59" s="148"/>
      <c r="F59" s="148"/>
      <c r="G59" s="148"/>
      <c r="H59" s="149"/>
      <c r="K59" s="48"/>
    </row>
    <row r="60" spans="1:11" x14ac:dyDescent="0.35">
      <c r="A60" s="4" t="s">
        <v>121</v>
      </c>
      <c r="B60" s="26" t="s">
        <v>3</v>
      </c>
      <c r="C60" s="150"/>
      <c r="D60" s="148"/>
      <c r="E60" s="148"/>
      <c r="F60" s="148"/>
      <c r="G60" s="148"/>
      <c r="H60" s="149"/>
      <c r="K60" s="48"/>
    </row>
    <row r="61" spans="1:11" x14ac:dyDescent="0.35">
      <c r="A61" s="4" t="s">
        <v>122</v>
      </c>
      <c r="B61" s="84" t="s">
        <v>4</v>
      </c>
      <c r="C61" s="150">
        <v>1</v>
      </c>
      <c r="D61" s="148"/>
      <c r="E61" s="148"/>
      <c r="F61" s="148"/>
      <c r="G61" s="148"/>
      <c r="H61" s="149"/>
      <c r="K61" s="48"/>
    </row>
    <row r="62" spans="1:11" x14ac:dyDescent="0.35">
      <c r="A62" s="4" t="s">
        <v>123</v>
      </c>
      <c r="B62" s="86" t="s">
        <v>5</v>
      </c>
      <c r="C62" s="150"/>
      <c r="D62" s="148"/>
      <c r="E62" s="148"/>
      <c r="F62" s="148"/>
      <c r="G62" s="148"/>
      <c r="H62" s="149"/>
      <c r="K62" s="48"/>
    </row>
    <row r="63" spans="1:11" x14ac:dyDescent="0.35">
      <c r="A63" s="4" t="s">
        <v>124</v>
      </c>
      <c r="B63" s="86" t="s">
        <v>6</v>
      </c>
      <c r="C63" s="150"/>
      <c r="D63" s="148"/>
      <c r="E63" s="148"/>
      <c r="F63" s="148"/>
      <c r="G63" s="148"/>
      <c r="H63" s="149"/>
      <c r="K63" s="48"/>
    </row>
    <row r="64" spans="1:11" x14ac:dyDescent="0.35">
      <c r="A64" s="4" t="s">
        <v>125</v>
      </c>
      <c r="B64" s="86" t="s">
        <v>7</v>
      </c>
      <c r="C64" s="150"/>
      <c r="D64" s="148"/>
      <c r="E64" s="148"/>
      <c r="F64" s="148"/>
      <c r="G64" s="148"/>
      <c r="H64" s="149"/>
      <c r="K64" s="48"/>
    </row>
    <row r="65" spans="1:11" x14ac:dyDescent="0.35">
      <c r="A65" s="4" t="s">
        <v>126</v>
      </c>
      <c r="B65" s="86" t="s">
        <v>33</v>
      </c>
      <c r="C65" s="150">
        <v>2</v>
      </c>
      <c r="D65" s="148"/>
      <c r="E65" s="148"/>
      <c r="F65" s="148"/>
      <c r="G65" s="148"/>
      <c r="H65" s="149"/>
      <c r="K65" s="48"/>
    </row>
    <row r="66" spans="1:11" x14ac:dyDescent="0.35">
      <c r="A66" s="4" t="s">
        <v>197</v>
      </c>
      <c r="B66" s="90" t="s">
        <v>187</v>
      </c>
      <c r="C66" s="150">
        <v>2</v>
      </c>
      <c r="D66" s="148"/>
      <c r="E66" s="148"/>
      <c r="F66" s="148"/>
      <c r="G66" s="148"/>
      <c r="H66" s="149"/>
      <c r="K66" s="48"/>
    </row>
    <row r="67" spans="1:11" x14ac:dyDescent="0.35">
      <c r="A67" s="43" t="s">
        <v>193</v>
      </c>
      <c r="B67" s="91" t="s">
        <v>73</v>
      </c>
      <c r="C67" s="150"/>
      <c r="D67" s="148"/>
      <c r="E67" s="148"/>
      <c r="F67" s="148"/>
      <c r="G67" s="148"/>
      <c r="H67" s="149"/>
      <c r="K67" s="48"/>
    </row>
    <row r="68" spans="1:11" x14ac:dyDescent="0.35">
      <c r="A68" s="44" t="s">
        <v>194</v>
      </c>
      <c r="B68" s="92" t="s">
        <v>188</v>
      </c>
      <c r="C68" s="148"/>
      <c r="D68" s="148"/>
      <c r="E68" s="148"/>
      <c r="F68" s="148"/>
      <c r="G68" s="148"/>
      <c r="H68" s="149"/>
      <c r="K68" s="48"/>
    </row>
    <row r="69" spans="1:11" x14ac:dyDescent="0.35">
      <c r="A69" s="44" t="s">
        <v>195</v>
      </c>
      <c r="B69" s="87" t="s">
        <v>189</v>
      </c>
      <c r="C69" s="148"/>
      <c r="D69" s="148"/>
      <c r="E69" s="148"/>
      <c r="F69" s="148"/>
      <c r="G69" s="148"/>
      <c r="H69" s="149"/>
      <c r="K69" s="48"/>
    </row>
    <row r="70" spans="1:11" x14ac:dyDescent="0.35">
      <c r="A70" s="44" t="s">
        <v>196</v>
      </c>
      <c r="B70" s="87" t="s">
        <v>190</v>
      </c>
      <c r="C70" s="148"/>
      <c r="D70" s="148"/>
      <c r="E70" s="148"/>
      <c r="F70" s="148"/>
      <c r="G70" s="148"/>
      <c r="H70" s="149"/>
      <c r="K70" s="48"/>
    </row>
    <row r="71" spans="1:11" x14ac:dyDescent="0.35">
      <c r="A71" s="44" t="s">
        <v>203</v>
      </c>
      <c r="B71" s="93" t="s">
        <v>220</v>
      </c>
      <c r="C71" s="148"/>
      <c r="D71" s="148"/>
      <c r="E71" s="148"/>
      <c r="F71" s="148"/>
      <c r="G71" s="148"/>
      <c r="H71" s="149"/>
      <c r="K71" s="48"/>
    </row>
    <row r="72" spans="1:11" x14ac:dyDescent="0.35">
      <c r="A72" s="44" t="s">
        <v>210</v>
      </c>
      <c r="B72" s="94" t="s">
        <v>34</v>
      </c>
      <c r="C72" s="150">
        <v>1</v>
      </c>
      <c r="D72" s="148"/>
      <c r="E72" s="148"/>
      <c r="F72" s="148"/>
      <c r="G72" s="148"/>
      <c r="H72" s="149"/>
      <c r="J72" t="s">
        <v>84</v>
      </c>
      <c r="K72" s="48"/>
    </row>
    <row r="73" spans="1:11" x14ac:dyDescent="0.35">
      <c r="A73" s="16">
        <v>6</v>
      </c>
      <c r="B73" s="85" t="s">
        <v>64</v>
      </c>
      <c r="C73" s="152">
        <f>SUM(C74:H76)</f>
        <v>8</v>
      </c>
      <c r="D73" s="153"/>
      <c r="E73" s="153"/>
      <c r="F73" s="153"/>
      <c r="G73" s="153"/>
      <c r="H73" s="154"/>
      <c r="I73" s="10">
        <f>SUM(C74:H76)</f>
        <v>8</v>
      </c>
      <c r="J73">
        <f>C50</f>
        <v>8</v>
      </c>
      <c r="K73" s="48"/>
    </row>
    <row r="74" spans="1:11" x14ac:dyDescent="0.35">
      <c r="A74" s="16" t="s">
        <v>44</v>
      </c>
      <c r="B74" s="86" t="s">
        <v>65</v>
      </c>
      <c r="C74" s="150">
        <v>1</v>
      </c>
      <c r="D74" s="148"/>
      <c r="E74" s="148"/>
      <c r="F74" s="148"/>
      <c r="G74" s="148"/>
      <c r="H74" s="149"/>
      <c r="K74" s="48"/>
    </row>
    <row r="75" spans="1:11" x14ac:dyDescent="0.35">
      <c r="A75" s="16" t="s">
        <v>74</v>
      </c>
      <c r="B75" s="86" t="s">
        <v>66</v>
      </c>
      <c r="C75" s="150">
        <v>4</v>
      </c>
      <c r="D75" s="148"/>
      <c r="E75" s="148"/>
      <c r="F75" s="148"/>
      <c r="G75" s="148"/>
      <c r="H75" s="149"/>
      <c r="K75" s="48"/>
    </row>
    <row r="76" spans="1:11" x14ac:dyDescent="0.35">
      <c r="A76" s="16" t="s">
        <v>75</v>
      </c>
      <c r="B76" s="86" t="s">
        <v>67</v>
      </c>
      <c r="C76" s="150">
        <v>3</v>
      </c>
      <c r="D76" s="148"/>
      <c r="E76" s="148"/>
      <c r="F76" s="148"/>
      <c r="G76" s="148"/>
      <c r="H76" s="149"/>
      <c r="J76" t="s">
        <v>84</v>
      </c>
      <c r="K76" s="48"/>
    </row>
    <row r="77" spans="1:11" x14ac:dyDescent="0.35">
      <c r="A77" s="16">
        <v>7</v>
      </c>
      <c r="B77" s="85" t="s">
        <v>68</v>
      </c>
      <c r="C77" s="152">
        <f>SUM(C78:C87)</f>
        <v>8</v>
      </c>
      <c r="D77" s="153"/>
      <c r="E77" s="153"/>
      <c r="F77" s="153"/>
      <c r="G77" s="153"/>
      <c r="H77" s="154"/>
      <c r="I77" s="10">
        <f>SUM(C78:H87)</f>
        <v>8</v>
      </c>
      <c r="J77">
        <f>J73</f>
        <v>8</v>
      </c>
      <c r="K77" s="48"/>
    </row>
    <row r="78" spans="1:11" x14ac:dyDescent="0.35">
      <c r="A78" s="16" t="s">
        <v>21</v>
      </c>
      <c r="B78" s="86" t="s">
        <v>127</v>
      </c>
      <c r="C78" s="150"/>
      <c r="D78" s="148"/>
      <c r="E78" s="148"/>
      <c r="F78" s="148"/>
      <c r="G78" s="148"/>
      <c r="H78" s="149"/>
      <c r="I78" s="10"/>
      <c r="K78" s="48"/>
    </row>
    <row r="79" spans="1:11" x14ac:dyDescent="0.35">
      <c r="A79" s="16" t="s">
        <v>22</v>
      </c>
      <c r="B79" s="86" t="s">
        <v>128</v>
      </c>
      <c r="C79" s="150"/>
      <c r="D79" s="148"/>
      <c r="E79" s="148"/>
      <c r="F79" s="148"/>
      <c r="G79" s="148"/>
      <c r="H79" s="149"/>
      <c r="I79" s="10"/>
      <c r="K79" s="48"/>
    </row>
    <row r="80" spans="1:11" x14ac:dyDescent="0.35">
      <c r="A80" s="16" t="s">
        <v>76</v>
      </c>
      <c r="B80" s="86" t="s">
        <v>129</v>
      </c>
      <c r="C80" s="150"/>
      <c r="D80" s="148"/>
      <c r="E80" s="148"/>
      <c r="F80" s="148"/>
      <c r="G80" s="148"/>
      <c r="H80" s="149"/>
      <c r="I80" s="10"/>
      <c r="K80" s="48"/>
    </row>
    <row r="81" spans="1:11" x14ac:dyDescent="0.35">
      <c r="A81" s="16" t="s">
        <v>130</v>
      </c>
      <c r="B81" s="86" t="s">
        <v>131</v>
      </c>
      <c r="C81" s="150"/>
      <c r="D81" s="148"/>
      <c r="E81" s="148"/>
      <c r="F81" s="148"/>
      <c r="G81" s="148"/>
      <c r="H81" s="149"/>
      <c r="K81" s="48"/>
    </row>
    <row r="82" spans="1:11" x14ac:dyDescent="0.35">
      <c r="A82" s="16" t="s">
        <v>132</v>
      </c>
      <c r="B82" s="86" t="s">
        <v>69</v>
      </c>
      <c r="C82" s="150"/>
      <c r="D82" s="148"/>
      <c r="E82" s="148"/>
      <c r="F82" s="148"/>
      <c r="G82" s="148"/>
      <c r="H82" s="149"/>
      <c r="K82" s="48"/>
    </row>
    <row r="83" spans="1:11" x14ac:dyDescent="0.35">
      <c r="A83" s="16" t="s">
        <v>133</v>
      </c>
      <c r="B83" s="86" t="s">
        <v>134</v>
      </c>
      <c r="C83" s="150">
        <v>2</v>
      </c>
      <c r="D83" s="148"/>
      <c r="E83" s="148"/>
      <c r="F83" s="148"/>
      <c r="G83" s="148"/>
      <c r="H83" s="149"/>
      <c r="K83" s="48"/>
    </row>
    <row r="84" spans="1:11" x14ac:dyDescent="0.35">
      <c r="A84" s="16" t="s">
        <v>135</v>
      </c>
      <c r="B84" s="86" t="s">
        <v>136</v>
      </c>
      <c r="C84" s="150">
        <v>1</v>
      </c>
      <c r="D84" s="148"/>
      <c r="E84" s="148"/>
      <c r="F84" s="148"/>
      <c r="G84" s="148"/>
      <c r="H84" s="149"/>
      <c r="K84" s="48"/>
    </row>
    <row r="85" spans="1:11" x14ac:dyDescent="0.35">
      <c r="A85" s="16" t="s">
        <v>137</v>
      </c>
      <c r="B85" s="86" t="s">
        <v>138</v>
      </c>
      <c r="C85" s="150">
        <v>5</v>
      </c>
      <c r="D85" s="148"/>
      <c r="E85" s="148"/>
      <c r="F85" s="148"/>
      <c r="G85" s="148"/>
      <c r="H85" s="149"/>
      <c r="K85" s="48"/>
    </row>
    <row r="86" spans="1:11" x14ac:dyDescent="0.35">
      <c r="A86" s="16" t="s">
        <v>139</v>
      </c>
      <c r="B86" s="86" t="s">
        <v>140</v>
      </c>
      <c r="C86" s="150"/>
      <c r="D86" s="148"/>
      <c r="E86" s="148"/>
      <c r="F86" s="148"/>
      <c r="G86" s="148"/>
      <c r="H86" s="149"/>
      <c r="K86" s="48"/>
    </row>
    <row r="87" spans="1:11" x14ac:dyDescent="0.35">
      <c r="A87" s="16" t="s">
        <v>141</v>
      </c>
      <c r="B87" s="86" t="s">
        <v>142</v>
      </c>
      <c r="C87" s="150"/>
      <c r="D87" s="148"/>
      <c r="E87" s="148"/>
      <c r="F87" s="148"/>
      <c r="G87" s="148"/>
      <c r="H87" s="149"/>
      <c r="K87" s="48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  <c r="K88" s="48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  <c r="K89" s="48"/>
    </row>
    <row r="90" spans="1:11" ht="31" x14ac:dyDescent="0.35">
      <c r="A90" s="16">
        <v>9</v>
      </c>
      <c r="B90" s="85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s="48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1</v>
      </c>
      <c r="F91" s="33" t="s">
        <v>25</v>
      </c>
      <c r="G91" s="33">
        <f>ABS(INT(I91-C91*365-E91*30.42))</f>
        <v>27</v>
      </c>
      <c r="H91" s="34" t="s">
        <v>26</v>
      </c>
      <c r="I91">
        <f>K91/J91</f>
        <v>57.5</v>
      </c>
      <c r="J91">
        <f>SUM(J94:J110)</f>
        <v>8</v>
      </c>
      <c r="K91" s="48">
        <f>SUM(K94:K110)</f>
        <v>460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  <c r="K92" s="4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  <c r="K93" s="48"/>
    </row>
    <row r="94" spans="1:11" x14ac:dyDescent="0.35">
      <c r="A94" s="16" t="s">
        <v>145</v>
      </c>
      <c r="B94" s="86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 s="48">
        <f t="shared" ref="K94:K110" si="1">I94*J94</f>
        <v>0</v>
      </c>
    </row>
    <row r="95" spans="1:11" x14ac:dyDescent="0.35">
      <c r="A95" s="16" t="s">
        <v>146</v>
      </c>
      <c r="B95" s="86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 s="48">
        <f t="shared" si="1"/>
        <v>0</v>
      </c>
    </row>
    <row r="96" spans="1:11" x14ac:dyDescent="0.35">
      <c r="A96" s="16" t="s">
        <v>147</v>
      </c>
      <c r="B96" s="86" t="s">
        <v>71</v>
      </c>
      <c r="C96" s="6"/>
      <c r="D96" s="7" t="s">
        <v>24</v>
      </c>
      <c r="E96" s="7"/>
      <c r="F96" s="7" t="s">
        <v>25</v>
      </c>
      <c r="G96" s="7">
        <v>65</v>
      </c>
      <c r="H96" s="8" t="s">
        <v>26</v>
      </c>
      <c r="I96">
        <f t="shared" si="0"/>
        <v>65</v>
      </c>
      <c r="J96">
        <f t="shared" si="2"/>
        <v>4</v>
      </c>
      <c r="K96" s="48">
        <f t="shared" si="1"/>
        <v>260</v>
      </c>
    </row>
    <row r="97" spans="1:11" x14ac:dyDescent="0.35">
      <c r="A97" s="16" t="s">
        <v>148</v>
      </c>
      <c r="B97" s="86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 s="48">
        <f t="shared" si="1"/>
        <v>0</v>
      </c>
    </row>
    <row r="98" spans="1:11" x14ac:dyDescent="0.35">
      <c r="A98" s="16" t="s">
        <v>149</v>
      </c>
      <c r="B98" s="86" t="s">
        <v>2</v>
      </c>
      <c r="C98" s="6"/>
      <c r="D98" s="7" t="s">
        <v>24</v>
      </c>
      <c r="E98" s="7"/>
      <c r="F98" s="7" t="s">
        <v>25</v>
      </c>
      <c r="G98" s="7"/>
      <c r="H98" s="8" t="s">
        <v>26</v>
      </c>
      <c r="I98">
        <f t="shared" si="0"/>
        <v>0</v>
      </c>
      <c r="J98">
        <f t="shared" si="2"/>
        <v>0</v>
      </c>
      <c r="K98" s="48">
        <f t="shared" si="1"/>
        <v>0</v>
      </c>
    </row>
    <row r="99" spans="1:11" x14ac:dyDescent="0.35">
      <c r="A99" s="16" t="s">
        <v>150</v>
      </c>
      <c r="B99" s="86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0</v>
      </c>
      <c r="K99" s="48">
        <f t="shared" si="1"/>
        <v>0</v>
      </c>
    </row>
    <row r="100" spans="1:11" x14ac:dyDescent="0.35">
      <c r="A100" s="16" t="s">
        <v>151</v>
      </c>
      <c r="B100" s="86" t="s">
        <v>4</v>
      </c>
      <c r="C100" s="6"/>
      <c r="D100" s="7" t="s">
        <v>24</v>
      </c>
      <c r="E100" s="7"/>
      <c r="F100" s="7" t="s">
        <v>25</v>
      </c>
      <c r="G100" s="7">
        <v>90</v>
      </c>
      <c r="H100" s="8" t="s">
        <v>26</v>
      </c>
      <c r="I100">
        <f t="shared" si="0"/>
        <v>90</v>
      </c>
      <c r="J100">
        <f t="shared" si="2"/>
        <v>1</v>
      </c>
      <c r="K100" s="48">
        <f t="shared" si="1"/>
        <v>90</v>
      </c>
    </row>
    <row r="101" spans="1:11" x14ac:dyDescent="0.35">
      <c r="A101" s="16" t="s">
        <v>152</v>
      </c>
      <c r="B101" s="86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 s="48">
        <f t="shared" si="1"/>
        <v>0</v>
      </c>
    </row>
    <row r="102" spans="1:11" x14ac:dyDescent="0.35">
      <c r="A102" s="16" t="s">
        <v>153</v>
      </c>
      <c r="B102" s="86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>
        <f t="shared" si="0"/>
        <v>0</v>
      </c>
      <c r="J102">
        <f t="shared" si="2"/>
        <v>0</v>
      </c>
      <c r="K102" s="48">
        <f t="shared" si="1"/>
        <v>0</v>
      </c>
    </row>
    <row r="103" spans="1:11" x14ac:dyDescent="0.35">
      <c r="A103" s="16" t="s">
        <v>154</v>
      </c>
      <c r="B103" s="86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 s="48">
        <f t="shared" si="1"/>
        <v>0</v>
      </c>
    </row>
    <row r="104" spans="1:11" x14ac:dyDescent="0.35">
      <c r="A104" s="16" t="s">
        <v>155</v>
      </c>
      <c r="B104" s="86" t="s">
        <v>33</v>
      </c>
      <c r="C104" s="6"/>
      <c r="D104" s="7" t="s">
        <v>24</v>
      </c>
      <c r="E104" s="7"/>
      <c r="F104" s="7" t="s">
        <v>25</v>
      </c>
      <c r="G104" s="7">
        <v>35</v>
      </c>
      <c r="H104" s="8" t="s">
        <v>26</v>
      </c>
      <c r="I104">
        <f t="shared" si="0"/>
        <v>35</v>
      </c>
      <c r="J104">
        <f t="shared" si="2"/>
        <v>2</v>
      </c>
      <c r="K104" s="48">
        <f t="shared" si="1"/>
        <v>70</v>
      </c>
    </row>
    <row r="105" spans="1:11" x14ac:dyDescent="0.35">
      <c r="A105" s="16" t="s">
        <v>156</v>
      </c>
      <c r="B105" s="86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 s="48">
        <f t="shared" si="1"/>
        <v>0</v>
      </c>
    </row>
    <row r="106" spans="1:11" x14ac:dyDescent="0.35">
      <c r="A106" s="16" t="s">
        <v>157</v>
      </c>
      <c r="B106" s="86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 s="48">
        <f t="shared" si="1"/>
        <v>0</v>
      </c>
    </row>
    <row r="107" spans="1:11" x14ac:dyDescent="0.35">
      <c r="A107" s="16" t="s">
        <v>221</v>
      </c>
      <c r="B107" s="86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 s="48">
        <f t="shared" si="1"/>
        <v>0</v>
      </c>
    </row>
    <row r="108" spans="1:11" x14ac:dyDescent="0.35">
      <c r="A108" s="16" t="s">
        <v>222</v>
      </c>
      <c r="B108" s="86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 s="48">
        <f t="shared" si="1"/>
        <v>0</v>
      </c>
    </row>
    <row r="109" spans="1:11" x14ac:dyDescent="0.35">
      <c r="A109" s="16" t="s">
        <v>223</v>
      </c>
      <c r="B109" s="86" t="s">
        <v>220</v>
      </c>
      <c r="C109" s="6"/>
      <c r="D109" s="7" t="s">
        <v>24</v>
      </c>
      <c r="E109" s="7"/>
      <c r="F109" s="7" t="s">
        <v>25</v>
      </c>
      <c r="G109" s="7"/>
      <c r="H109" s="8" t="s">
        <v>26</v>
      </c>
      <c r="I109">
        <f t="shared" si="0"/>
        <v>0</v>
      </c>
      <c r="J109">
        <f t="shared" si="3"/>
        <v>0</v>
      </c>
      <c r="K109" s="48">
        <f t="shared" si="1"/>
        <v>0</v>
      </c>
    </row>
    <row r="110" spans="1:11" x14ac:dyDescent="0.35">
      <c r="A110" s="16" t="s">
        <v>224</v>
      </c>
      <c r="B110" s="86" t="s">
        <v>34</v>
      </c>
      <c r="C110" s="6"/>
      <c r="D110" s="7" t="s">
        <v>24</v>
      </c>
      <c r="E110" s="7"/>
      <c r="F110" s="7" t="s">
        <v>25</v>
      </c>
      <c r="G110" s="7">
        <v>40</v>
      </c>
      <c r="H110" s="8" t="s">
        <v>26</v>
      </c>
      <c r="I110">
        <f t="shared" si="0"/>
        <v>40</v>
      </c>
      <c r="J110">
        <f>C54+C55+C72</f>
        <v>1</v>
      </c>
      <c r="K110" s="48">
        <f t="shared" si="1"/>
        <v>40</v>
      </c>
    </row>
    <row r="111" spans="1:11" x14ac:dyDescent="0.35">
      <c r="A111" s="4">
        <v>12</v>
      </c>
      <c r="B111" s="5" t="s">
        <v>15</v>
      </c>
      <c r="C111" s="32">
        <f>INT(I111/365)</f>
        <v>0</v>
      </c>
      <c r="D111" s="33" t="s">
        <v>24</v>
      </c>
      <c r="E111" s="33">
        <f>INT((I111-C111*365)/30.42)</f>
        <v>0</v>
      </c>
      <c r="F111" s="33" t="s">
        <v>25</v>
      </c>
      <c r="G111" s="33">
        <f>ABS(INT(I111-C111*365-E111*30.42))</f>
        <v>0</v>
      </c>
      <c r="H111" s="34" t="s">
        <v>26</v>
      </c>
      <c r="I111">
        <f>K111/J111</f>
        <v>0</v>
      </c>
      <c r="J111">
        <f>SUM(J113:J118)</f>
        <v>8</v>
      </c>
      <c r="K111" s="48">
        <f>SUM(K113:K118)</f>
        <v>0</v>
      </c>
    </row>
    <row r="112" spans="1:11" x14ac:dyDescent="0.35">
      <c r="A112" s="4" t="s">
        <v>77</v>
      </c>
      <c r="B112" s="84" t="s">
        <v>42</v>
      </c>
      <c r="C112" s="11"/>
      <c r="D112" s="12"/>
      <c r="E112" s="12"/>
      <c r="F112" s="12"/>
      <c r="G112" s="12"/>
      <c r="H112" s="13"/>
      <c r="K112" s="48"/>
    </row>
    <row r="113" spans="1:11" x14ac:dyDescent="0.35">
      <c r="A113" s="16" t="s">
        <v>78</v>
      </c>
      <c r="B113" s="86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 s="48">
        <f t="shared" ref="K113:K118" si="5">I113*J113</f>
        <v>0</v>
      </c>
    </row>
    <row r="114" spans="1:11" x14ac:dyDescent="0.35">
      <c r="A114" s="16" t="s">
        <v>79</v>
      </c>
      <c r="B114" s="86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 s="48">
        <f t="shared" si="5"/>
        <v>0</v>
      </c>
    </row>
    <row r="115" spans="1:11" x14ac:dyDescent="0.35">
      <c r="A115" s="16" t="s">
        <v>80</v>
      </c>
      <c r="B115" s="86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f>J98</f>
        <v>0</v>
      </c>
      <c r="K115" s="48">
        <f t="shared" si="5"/>
        <v>0</v>
      </c>
    </row>
    <row r="116" spans="1:11" x14ac:dyDescent="0.35">
      <c r="A116" s="16" t="s">
        <v>81</v>
      </c>
      <c r="B116" s="86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4"/>
        <v>0</v>
      </c>
      <c r="J116">
        <f>J99</f>
        <v>0</v>
      </c>
      <c r="K116" s="48">
        <f t="shared" si="5"/>
        <v>0</v>
      </c>
    </row>
    <row r="117" spans="1:11" x14ac:dyDescent="0.35">
      <c r="A117" s="16" t="s">
        <v>82</v>
      </c>
      <c r="B117" s="86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4"/>
        <v>0</v>
      </c>
      <c r="J117">
        <f>J100</f>
        <v>1</v>
      </c>
      <c r="K117" s="48">
        <f t="shared" si="5"/>
        <v>0</v>
      </c>
    </row>
    <row r="118" spans="1:11" x14ac:dyDescent="0.35">
      <c r="A118" s="16" t="s">
        <v>83</v>
      </c>
      <c r="B118" s="86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4"/>
        <v>0</v>
      </c>
      <c r="J118">
        <f>SUM(J96,J97,J101:J110)</f>
        <v>7</v>
      </c>
      <c r="K118" s="48">
        <f t="shared" si="5"/>
        <v>0</v>
      </c>
    </row>
    <row r="119" spans="1:11" x14ac:dyDescent="0.35">
      <c r="A119" s="4">
        <v>13</v>
      </c>
      <c r="B119" s="18" t="s">
        <v>16</v>
      </c>
      <c r="C119" s="150">
        <v>9</v>
      </c>
      <c r="D119" s="148"/>
      <c r="E119" s="148"/>
      <c r="F119" s="148"/>
      <c r="G119" s="148"/>
      <c r="H119" s="149"/>
      <c r="K119" s="48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12</v>
      </c>
      <c r="H120" s="34" t="s">
        <v>26</v>
      </c>
      <c r="I120">
        <f>K120/J120</f>
        <v>43.278481012658226</v>
      </c>
      <c r="J120">
        <f>SUM(J122:J138)</f>
        <v>79</v>
      </c>
      <c r="K120" s="48">
        <f>SUM(K122:K138)</f>
        <v>3419</v>
      </c>
    </row>
    <row r="121" spans="1:11" x14ac:dyDescent="0.35">
      <c r="A121" s="4" t="s">
        <v>159</v>
      </c>
      <c r="B121" s="84" t="s">
        <v>42</v>
      </c>
      <c r="C121" s="6"/>
      <c r="D121" s="7"/>
      <c r="E121" s="7"/>
      <c r="F121" s="7"/>
      <c r="G121" s="7"/>
      <c r="H121" s="8"/>
      <c r="K121" s="48"/>
    </row>
    <row r="122" spans="1:11" x14ac:dyDescent="0.35">
      <c r="A122" s="16" t="s">
        <v>160</v>
      </c>
      <c r="B122" s="86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 s="48">
        <f>I122*J122</f>
        <v>0</v>
      </c>
    </row>
    <row r="123" spans="1:11" x14ac:dyDescent="0.35">
      <c r="A123" s="16" t="s">
        <v>161</v>
      </c>
      <c r="B123" s="86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6">(C123*365)+(E123*30.42)+G123</f>
        <v>0</v>
      </c>
      <c r="J123">
        <f t="shared" ref="J123:J138" si="7">C141</f>
        <v>0</v>
      </c>
      <c r="K123" s="48">
        <f t="shared" ref="K123:K138" si="8">I123*J123</f>
        <v>0</v>
      </c>
    </row>
    <row r="124" spans="1:11" x14ac:dyDescent="0.35">
      <c r="A124" s="16" t="s">
        <v>162</v>
      </c>
      <c r="B124" s="86" t="s">
        <v>71</v>
      </c>
      <c r="C124" s="6"/>
      <c r="D124" s="7" t="s">
        <v>24</v>
      </c>
      <c r="E124" s="7"/>
      <c r="F124" s="7" t="s">
        <v>25</v>
      </c>
      <c r="G124" s="7">
        <v>60</v>
      </c>
      <c r="H124" s="8" t="s">
        <v>26</v>
      </c>
      <c r="I124">
        <f t="shared" si="6"/>
        <v>60</v>
      </c>
      <c r="J124">
        <f t="shared" si="7"/>
        <v>19</v>
      </c>
      <c r="K124" s="48">
        <f t="shared" si="8"/>
        <v>1140</v>
      </c>
    </row>
    <row r="125" spans="1:11" x14ac:dyDescent="0.35">
      <c r="A125" s="16" t="s">
        <v>163</v>
      </c>
      <c r="B125" s="86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 s="48">
        <f t="shared" si="8"/>
        <v>0</v>
      </c>
    </row>
    <row r="126" spans="1:11" x14ac:dyDescent="0.35">
      <c r="A126" s="16" t="s">
        <v>164</v>
      </c>
      <c r="B126" s="86" t="s">
        <v>2</v>
      </c>
      <c r="C126" s="6"/>
      <c r="D126" s="7" t="s">
        <v>24</v>
      </c>
      <c r="E126" s="7"/>
      <c r="F126" s="7" t="s">
        <v>25</v>
      </c>
      <c r="G126" s="7">
        <v>36</v>
      </c>
      <c r="H126" s="8" t="s">
        <v>26</v>
      </c>
      <c r="I126">
        <f t="shared" si="6"/>
        <v>36</v>
      </c>
      <c r="J126">
        <f t="shared" si="7"/>
        <v>5</v>
      </c>
      <c r="K126" s="48">
        <f t="shared" si="8"/>
        <v>180</v>
      </c>
    </row>
    <row r="127" spans="1:11" x14ac:dyDescent="0.35">
      <c r="A127" s="16" t="s">
        <v>165</v>
      </c>
      <c r="B127" s="86" t="s">
        <v>3</v>
      </c>
      <c r="C127" s="6"/>
      <c r="D127" s="7" t="s">
        <v>24</v>
      </c>
      <c r="E127" s="7"/>
      <c r="F127" s="7" t="s">
        <v>25</v>
      </c>
      <c r="G127" s="7">
        <v>50</v>
      </c>
      <c r="H127" s="8" t="s">
        <v>26</v>
      </c>
      <c r="I127">
        <f t="shared" si="6"/>
        <v>50</v>
      </c>
      <c r="J127">
        <f t="shared" si="7"/>
        <v>1</v>
      </c>
      <c r="K127" s="48">
        <f t="shared" si="8"/>
        <v>50</v>
      </c>
    </row>
    <row r="128" spans="1:11" x14ac:dyDescent="0.35">
      <c r="A128" s="16" t="s">
        <v>166</v>
      </c>
      <c r="B128" s="86" t="s">
        <v>4</v>
      </c>
      <c r="C128" s="6"/>
      <c r="D128" s="7" t="s">
        <v>24</v>
      </c>
      <c r="E128" s="7"/>
      <c r="F128" s="7" t="s">
        <v>25</v>
      </c>
      <c r="G128" s="7">
        <v>44</v>
      </c>
      <c r="H128" s="8" t="s">
        <v>26</v>
      </c>
      <c r="I128">
        <f t="shared" si="6"/>
        <v>44</v>
      </c>
      <c r="J128">
        <f t="shared" si="7"/>
        <v>25</v>
      </c>
      <c r="K128" s="48">
        <f t="shared" si="8"/>
        <v>1100</v>
      </c>
    </row>
    <row r="129" spans="1:11" x14ac:dyDescent="0.35">
      <c r="A129" s="16" t="s">
        <v>167</v>
      </c>
      <c r="B129" s="86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6"/>
        <v>0</v>
      </c>
      <c r="J129">
        <f t="shared" si="7"/>
        <v>0</v>
      </c>
      <c r="K129" s="48">
        <f t="shared" si="8"/>
        <v>0</v>
      </c>
    </row>
    <row r="130" spans="1:11" x14ac:dyDescent="0.35">
      <c r="A130" s="16" t="s">
        <v>168</v>
      </c>
      <c r="B130" s="86" t="s">
        <v>6</v>
      </c>
      <c r="C130" s="6"/>
      <c r="D130" s="7" t="s">
        <v>24</v>
      </c>
      <c r="E130" s="7"/>
      <c r="F130" s="7" t="s">
        <v>25</v>
      </c>
      <c r="G130" s="7">
        <v>40</v>
      </c>
      <c r="H130" s="8" t="s">
        <v>26</v>
      </c>
      <c r="I130">
        <f t="shared" si="6"/>
        <v>40</v>
      </c>
      <c r="J130">
        <f t="shared" si="7"/>
        <v>5</v>
      </c>
      <c r="K130" s="48">
        <f t="shared" si="8"/>
        <v>200</v>
      </c>
    </row>
    <row r="131" spans="1:11" x14ac:dyDescent="0.35">
      <c r="A131" s="16" t="s">
        <v>169</v>
      </c>
      <c r="B131" s="86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 s="48">
        <f t="shared" si="8"/>
        <v>0</v>
      </c>
    </row>
    <row r="132" spans="1:11" x14ac:dyDescent="0.35">
      <c r="A132" s="16" t="s">
        <v>170</v>
      </c>
      <c r="B132" s="86" t="s">
        <v>33</v>
      </c>
      <c r="C132" s="6"/>
      <c r="D132" s="7" t="s">
        <v>24</v>
      </c>
      <c r="E132" s="7"/>
      <c r="F132" s="7" t="s">
        <v>25</v>
      </c>
      <c r="G132" s="7">
        <v>30</v>
      </c>
      <c r="H132" s="8" t="s">
        <v>26</v>
      </c>
      <c r="I132">
        <f t="shared" si="6"/>
        <v>30</v>
      </c>
      <c r="J132">
        <f t="shared" si="7"/>
        <v>7</v>
      </c>
      <c r="K132" s="48">
        <f t="shared" si="8"/>
        <v>210</v>
      </c>
    </row>
    <row r="133" spans="1:11" x14ac:dyDescent="0.35">
      <c r="A133" s="16" t="s">
        <v>171</v>
      </c>
      <c r="B133" s="86" t="s">
        <v>73</v>
      </c>
      <c r="C133" s="6"/>
      <c r="D133" s="7" t="s">
        <v>24</v>
      </c>
      <c r="E133" s="7"/>
      <c r="F133" s="7" t="s">
        <v>25</v>
      </c>
      <c r="G133" s="7">
        <v>28</v>
      </c>
      <c r="H133" s="8" t="s">
        <v>26</v>
      </c>
      <c r="I133">
        <f t="shared" si="6"/>
        <v>28</v>
      </c>
      <c r="J133">
        <f t="shared" si="7"/>
        <v>2</v>
      </c>
      <c r="K133" s="48">
        <f t="shared" si="8"/>
        <v>56</v>
      </c>
    </row>
    <row r="134" spans="1:11" x14ac:dyDescent="0.35">
      <c r="A134" s="16" t="s">
        <v>172</v>
      </c>
      <c r="B134" s="86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>
        <f t="shared" si="6"/>
        <v>0</v>
      </c>
      <c r="J134">
        <f t="shared" si="7"/>
        <v>0</v>
      </c>
      <c r="K134" s="48">
        <f t="shared" si="8"/>
        <v>0</v>
      </c>
    </row>
    <row r="135" spans="1:11" x14ac:dyDescent="0.35">
      <c r="A135" s="16" t="s">
        <v>211</v>
      </c>
      <c r="B135" s="86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 s="48">
        <f t="shared" si="8"/>
        <v>0</v>
      </c>
    </row>
    <row r="136" spans="1:11" x14ac:dyDescent="0.35">
      <c r="A136" s="16" t="s">
        <v>212</v>
      </c>
      <c r="B136" s="86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 s="48">
        <f t="shared" si="8"/>
        <v>0</v>
      </c>
    </row>
    <row r="137" spans="1:11" x14ac:dyDescent="0.35">
      <c r="A137" s="16" t="s">
        <v>213</v>
      </c>
      <c r="B137" s="86" t="s">
        <v>220</v>
      </c>
      <c r="C137" s="6"/>
      <c r="D137" s="7" t="s">
        <v>24</v>
      </c>
      <c r="E137" s="7"/>
      <c r="F137" s="7" t="s">
        <v>25</v>
      </c>
      <c r="G137" s="7">
        <v>29</v>
      </c>
      <c r="H137" s="8" t="s">
        <v>26</v>
      </c>
      <c r="I137">
        <f t="shared" si="6"/>
        <v>29</v>
      </c>
      <c r="J137">
        <f t="shared" si="7"/>
        <v>9</v>
      </c>
      <c r="K137" s="48">
        <f t="shared" si="8"/>
        <v>261</v>
      </c>
    </row>
    <row r="138" spans="1:11" x14ac:dyDescent="0.35">
      <c r="A138" s="16" t="s">
        <v>214</v>
      </c>
      <c r="B138" s="86" t="s">
        <v>34</v>
      </c>
      <c r="C138" s="6"/>
      <c r="D138" s="7" t="s">
        <v>24</v>
      </c>
      <c r="E138" s="7"/>
      <c r="F138" s="7" t="s">
        <v>25</v>
      </c>
      <c r="G138" s="7">
        <v>37</v>
      </c>
      <c r="H138" s="8" t="s">
        <v>26</v>
      </c>
      <c r="I138">
        <f t="shared" si="6"/>
        <v>37</v>
      </c>
      <c r="J138">
        <f t="shared" si="7"/>
        <v>6</v>
      </c>
      <c r="K138" s="48">
        <f t="shared" si="8"/>
        <v>222</v>
      </c>
    </row>
    <row r="139" spans="1:11" x14ac:dyDescent="0.35">
      <c r="A139" s="16">
        <v>15</v>
      </c>
      <c r="B139" s="5" t="s">
        <v>173</v>
      </c>
      <c r="C139" s="161">
        <f>SUM(C140:H156)</f>
        <v>79</v>
      </c>
      <c r="D139" s="161"/>
      <c r="E139" s="161"/>
      <c r="F139" s="161"/>
      <c r="G139" s="161"/>
      <c r="H139" s="161"/>
      <c r="I139" s="10">
        <f>C38</f>
        <v>0</v>
      </c>
      <c r="K139" s="48"/>
    </row>
    <row r="140" spans="1:11" x14ac:dyDescent="0.35">
      <c r="A140" s="16" t="s">
        <v>45</v>
      </c>
      <c r="B140" s="86" t="s">
        <v>0</v>
      </c>
      <c r="C140" s="150"/>
      <c r="D140" s="148"/>
      <c r="E140" s="148"/>
      <c r="F140" s="148"/>
      <c r="G140" s="148"/>
      <c r="H140" s="149"/>
      <c r="K140" s="48"/>
    </row>
    <row r="141" spans="1:11" x14ac:dyDescent="0.35">
      <c r="A141" s="16" t="s">
        <v>174</v>
      </c>
      <c r="B141" s="86" t="s">
        <v>1</v>
      </c>
      <c r="C141" s="150"/>
      <c r="D141" s="148"/>
      <c r="E141" s="148"/>
      <c r="F141" s="148"/>
      <c r="G141" s="148"/>
      <c r="H141" s="149"/>
      <c r="K141" s="48"/>
    </row>
    <row r="142" spans="1:11" x14ac:dyDescent="0.35">
      <c r="A142" s="16" t="s">
        <v>175</v>
      </c>
      <c r="B142" s="86" t="s">
        <v>71</v>
      </c>
      <c r="C142" s="150">
        <v>19</v>
      </c>
      <c r="D142" s="148"/>
      <c r="E142" s="148"/>
      <c r="F142" s="148"/>
      <c r="G142" s="148"/>
      <c r="H142" s="149"/>
      <c r="K142" s="48"/>
    </row>
    <row r="143" spans="1:11" x14ac:dyDescent="0.35">
      <c r="A143" s="16" t="s">
        <v>176</v>
      </c>
      <c r="B143" s="86" t="s">
        <v>72</v>
      </c>
      <c r="C143" s="150"/>
      <c r="D143" s="148"/>
      <c r="E143" s="148"/>
      <c r="F143" s="148"/>
      <c r="G143" s="148"/>
      <c r="H143" s="149"/>
      <c r="K143" s="48"/>
    </row>
    <row r="144" spans="1:11" x14ac:dyDescent="0.35">
      <c r="A144" s="16" t="s">
        <v>177</v>
      </c>
      <c r="B144" s="86" t="s">
        <v>2</v>
      </c>
      <c r="C144" s="150">
        <v>5</v>
      </c>
      <c r="D144" s="148"/>
      <c r="E144" s="148"/>
      <c r="F144" s="148"/>
      <c r="G144" s="148"/>
      <c r="H144" s="149"/>
      <c r="K144" s="48"/>
    </row>
    <row r="145" spans="1:11" x14ac:dyDescent="0.35">
      <c r="A145" s="16" t="s">
        <v>178</v>
      </c>
      <c r="B145" s="86" t="s">
        <v>3</v>
      </c>
      <c r="C145" s="150">
        <v>1</v>
      </c>
      <c r="D145" s="148"/>
      <c r="E145" s="148"/>
      <c r="F145" s="148"/>
      <c r="G145" s="148"/>
      <c r="H145" s="149"/>
      <c r="K145" s="48"/>
    </row>
    <row r="146" spans="1:11" x14ac:dyDescent="0.35">
      <c r="A146" s="16" t="s">
        <v>179</v>
      </c>
      <c r="B146" s="86" t="s">
        <v>4</v>
      </c>
      <c r="C146" s="150">
        <v>25</v>
      </c>
      <c r="D146" s="148"/>
      <c r="E146" s="148"/>
      <c r="F146" s="148"/>
      <c r="G146" s="148"/>
      <c r="H146" s="149"/>
      <c r="K146" s="48"/>
    </row>
    <row r="147" spans="1:11" x14ac:dyDescent="0.35">
      <c r="A147" s="16" t="s">
        <v>180</v>
      </c>
      <c r="B147" s="86" t="s">
        <v>5</v>
      </c>
      <c r="C147" s="150"/>
      <c r="D147" s="148"/>
      <c r="E147" s="148"/>
      <c r="F147" s="148"/>
      <c r="G147" s="148"/>
      <c r="H147" s="149"/>
      <c r="K147" s="48"/>
    </row>
    <row r="148" spans="1:11" x14ac:dyDescent="0.35">
      <c r="A148" s="16" t="s">
        <v>181</v>
      </c>
      <c r="B148" s="86" t="s">
        <v>6</v>
      </c>
      <c r="C148" s="150">
        <v>5</v>
      </c>
      <c r="D148" s="148"/>
      <c r="E148" s="148"/>
      <c r="F148" s="148"/>
      <c r="G148" s="148"/>
      <c r="H148" s="149"/>
      <c r="K148" s="48"/>
    </row>
    <row r="149" spans="1:11" x14ac:dyDescent="0.35">
      <c r="A149" s="16" t="s">
        <v>182</v>
      </c>
      <c r="B149" s="86" t="s">
        <v>7</v>
      </c>
      <c r="C149" s="150"/>
      <c r="D149" s="148"/>
      <c r="E149" s="148"/>
      <c r="F149" s="148"/>
      <c r="G149" s="148"/>
      <c r="H149" s="149"/>
      <c r="K149" s="48"/>
    </row>
    <row r="150" spans="1:11" x14ac:dyDescent="0.35">
      <c r="A150" s="16" t="s">
        <v>183</v>
      </c>
      <c r="B150" s="86" t="s">
        <v>33</v>
      </c>
      <c r="C150" s="150">
        <v>7</v>
      </c>
      <c r="D150" s="148"/>
      <c r="E150" s="148"/>
      <c r="F150" s="148"/>
      <c r="G150" s="148"/>
      <c r="H150" s="149"/>
      <c r="K150" s="48"/>
    </row>
    <row r="151" spans="1:11" x14ac:dyDescent="0.35">
      <c r="A151" s="16" t="s">
        <v>184</v>
      </c>
      <c r="B151" s="86" t="s">
        <v>73</v>
      </c>
      <c r="C151" s="150">
        <v>2</v>
      </c>
      <c r="D151" s="148"/>
      <c r="E151" s="148"/>
      <c r="F151" s="148"/>
      <c r="G151" s="148"/>
      <c r="H151" s="149"/>
      <c r="K151" s="48"/>
    </row>
    <row r="152" spans="1:11" x14ac:dyDescent="0.35">
      <c r="A152" s="16" t="s">
        <v>185</v>
      </c>
      <c r="B152" s="86" t="s">
        <v>188</v>
      </c>
      <c r="C152" s="150"/>
      <c r="D152" s="148"/>
      <c r="E152" s="148"/>
      <c r="F152" s="148"/>
      <c r="G152" s="148"/>
      <c r="H152" s="149"/>
      <c r="K152" s="48"/>
    </row>
    <row r="153" spans="1:11" x14ac:dyDescent="0.35">
      <c r="A153" s="16" t="s">
        <v>215</v>
      </c>
      <c r="B153" s="86" t="s">
        <v>189</v>
      </c>
      <c r="C153" s="150"/>
      <c r="D153" s="148"/>
      <c r="E153" s="148"/>
      <c r="F153" s="148"/>
      <c r="G153" s="148"/>
      <c r="H153" s="149"/>
      <c r="K153" s="48"/>
    </row>
    <row r="154" spans="1:11" x14ac:dyDescent="0.35">
      <c r="A154" s="16" t="s">
        <v>216</v>
      </c>
      <c r="B154" s="86" t="s">
        <v>190</v>
      </c>
      <c r="C154" s="150"/>
      <c r="D154" s="148"/>
      <c r="E154" s="148"/>
      <c r="F154" s="148"/>
      <c r="G154" s="148"/>
      <c r="H154" s="149"/>
      <c r="K154" s="48"/>
    </row>
    <row r="155" spans="1:11" x14ac:dyDescent="0.35">
      <c r="A155" s="16" t="s">
        <v>217</v>
      </c>
      <c r="B155" s="86" t="s">
        <v>220</v>
      </c>
      <c r="C155" s="150">
        <v>9</v>
      </c>
      <c r="D155" s="148"/>
      <c r="E155" s="148"/>
      <c r="F155" s="148"/>
      <c r="G155" s="148"/>
      <c r="H155" s="149"/>
      <c r="K155" s="48"/>
    </row>
    <row r="156" spans="1:11" x14ac:dyDescent="0.35">
      <c r="A156" s="16" t="s">
        <v>218</v>
      </c>
      <c r="B156" s="86" t="s">
        <v>34</v>
      </c>
      <c r="C156" s="150">
        <v>6</v>
      </c>
      <c r="D156" s="148"/>
      <c r="E156" s="148"/>
      <c r="F156" s="148"/>
      <c r="G156" s="148"/>
      <c r="H156" s="149"/>
      <c r="K156" s="48"/>
    </row>
    <row r="157" spans="1:11" x14ac:dyDescent="0.35">
      <c r="A157" s="4"/>
      <c r="B157" s="26"/>
      <c r="C157" s="161"/>
      <c r="D157" s="161"/>
      <c r="E157" s="161"/>
      <c r="F157" s="161"/>
      <c r="G157" s="161"/>
      <c r="H157" s="161"/>
      <c r="K157" s="48"/>
    </row>
    <row r="158" spans="1:11" x14ac:dyDescent="0.35">
      <c r="A158" s="4"/>
      <c r="B158" s="26"/>
      <c r="C158" s="161"/>
      <c r="D158" s="161"/>
      <c r="E158" s="161"/>
      <c r="F158" s="161"/>
      <c r="G158" s="161"/>
      <c r="H158" s="161"/>
      <c r="K158" s="48"/>
    </row>
    <row r="159" spans="1:11" x14ac:dyDescent="0.35">
      <c r="A159" s="4"/>
      <c r="B159" s="26"/>
      <c r="C159" s="161"/>
      <c r="D159" s="161"/>
      <c r="E159" s="161"/>
      <c r="F159" s="161"/>
      <c r="G159" s="161"/>
      <c r="H159" s="161"/>
      <c r="K159" s="48"/>
    </row>
    <row r="160" spans="1:11" x14ac:dyDescent="0.35">
      <c r="A160" s="4"/>
      <c r="B160" s="26"/>
      <c r="C160" s="161"/>
      <c r="D160" s="161"/>
      <c r="E160" s="161"/>
      <c r="F160" s="161"/>
      <c r="G160" s="161"/>
      <c r="H160" s="161"/>
      <c r="K160" s="48"/>
    </row>
    <row r="161" spans="1:11" x14ac:dyDescent="0.35">
      <c r="A161" s="4"/>
      <c r="B161" s="26"/>
      <c r="C161" s="161"/>
      <c r="D161" s="161"/>
      <c r="E161" s="161"/>
      <c r="F161" s="161"/>
      <c r="G161" s="161"/>
      <c r="H161" s="161"/>
      <c r="K161" s="48"/>
    </row>
    <row r="162" spans="1:11" x14ac:dyDescent="0.35">
      <c r="A162" s="4"/>
      <c r="B162" s="26"/>
      <c r="C162" s="161"/>
      <c r="D162" s="161"/>
      <c r="E162" s="161"/>
      <c r="F162" s="161"/>
      <c r="G162" s="161"/>
      <c r="H162" s="161"/>
      <c r="K162" s="48"/>
    </row>
    <row r="163" spans="1:11" x14ac:dyDescent="0.35">
      <c r="A163" s="4"/>
      <c r="B163" s="26"/>
      <c r="C163" s="161"/>
      <c r="D163" s="161"/>
      <c r="E163" s="161"/>
      <c r="F163" s="161"/>
      <c r="G163" s="161"/>
      <c r="H163" s="161"/>
      <c r="K163" s="48"/>
    </row>
    <row r="164" spans="1:11" x14ac:dyDescent="0.35">
      <c r="A164" s="4"/>
      <c r="B164" s="26"/>
      <c r="C164" s="161"/>
      <c r="D164" s="161"/>
      <c r="E164" s="161"/>
      <c r="F164" s="161"/>
      <c r="G164" s="161"/>
      <c r="H164" s="161"/>
      <c r="K164" s="48"/>
    </row>
    <row r="165" spans="1:11" x14ac:dyDescent="0.35">
      <c r="A165" s="4"/>
      <c r="B165" s="26"/>
      <c r="C165" s="161"/>
      <c r="D165" s="161"/>
      <c r="E165" s="161"/>
      <c r="F165" s="161"/>
      <c r="G165" s="161"/>
      <c r="H165" s="161"/>
      <c r="K165" s="48"/>
    </row>
    <row r="166" spans="1:11" x14ac:dyDescent="0.35">
      <c r="A166" s="4"/>
      <c r="B166" s="26"/>
      <c r="C166" s="161"/>
      <c r="D166" s="161"/>
      <c r="E166" s="161"/>
      <c r="F166" s="161"/>
      <c r="G166" s="161"/>
      <c r="H166" s="161"/>
      <c r="K166" s="48"/>
    </row>
    <row r="167" spans="1:11" x14ac:dyDescent="0.35">
      <c r="A167" s="4"/>
      <c r="B167" s="95"/>
      <c r="C167" s="161"/>
      <c r="D167" s="161"/>
      <c r="E167" s="161"/>
      <c r="F167" s="161"/>
      <c r="G167" s="161"/>
      <c r="H167" s="161"/>
      <c r="K167" s="48"/>
    </row>
    <row r="168" spans="1:11" x14ac:dyDescent="0.35">
      <c r="A168" s="4"/>
      <c r="B168" s="26"/>
      <c r="C168" s="161"/>
      <c r="D168" s="161"/>
      <c r="E168" s="161"/>
      <c r="F168" s="161"/>
      <c r="G168" s="161"/>
      <c r="H168" s="161"/>
      <c r="K168" s="48"/>
    </row>
  </sheetData>
  <mergeCells count="110">
    <mergeCell ref="C18:H18"/>
    <mergeCell ref="C19:H19"/>
    <mergeCell ref="C20:H20"/>
    <mergeCell ref="C21:H21"/>
    <mergeCell ref="C22:H22"/>
    <mergeCell ref="C23:H23"/>
    <mergeCell ref="C12:H12"/>
    <mergeCell ref="C13:H13"/>
    <mergeCell ref="C14:H14"/>
    <mergeCell ref="C15:H15"/>
    <mergeCell ref="C16:H16"/>
    <mergeCell ref="C17:H17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6:H66"/>
    <mergeCell ref="C67:H67"/>
    <mergeCell ref="C68:H68"/>
    <mergeCell ref="C69:H69"/>
    <mergeCell ref="C70:H70"/>
    <mergeCell ref="C71:H71"/>
    <mergeCell ref="C60:H60"/>
    <mergeCell ref="C61:H61"/>
    <mergeCell ref="C62:H62"/>
    <mergeCell ref="C63:H63"/>
    <mergeCell ref="C64:H64"/>
    <mergeCell ref="C65:H65"/>
    <mergeCell ref="C78:H78"/>
    <mergeCell ref="C79:H79"/>
    <mergeCell ref="C80:H80"/>
    <mergeCell ref="C81:H81"/>
    <mergeCell ref="C82:H82"/>
    <mergeCell ref="C83:H83"/>
    <mergeCell ref="C72:H72"/>
    <mergeCell ref="C73:H73"/>
    <mergeCell ref="C74:H74"/>
    <mergeCell ref="C75:H75"/>
    <mergeCell ref="C76:H76"/>
    <mergeCell ref="C77:H77"/>
    <mergeCell ref="C90:H90"/>
    <mergeCell ref="C119:H119"/>
    <mergeCell ref="C139:H139"/>
    <mergeCell ref="C140:H140"/>
    <mergeCell ref="C141:H141"/>
    <mergeCell ref="C142:H142"/>
    <mergeCell ref="C84:H84"/>
    <mergeCell ref="C85:H85"/>
    <mergeCell ref="C86:H86"/>
    <mergeCell ref="C87:H87"/>
    <mergeCell ref="C88:H88"/>
    <mergeCell ref="C89:H89"/>
    <mergeCell ref="C149:H149"/>
    <mergeCell ref="C150:H150"/>
    <mergeCell ref="C151:H151"/>
    <mergeCell ref="C152:H152"/>
    <mergeCell ref="C153:H153"/>
    <mergeCell ref="C154:H154"/>
    <mergeCell ref="C143:H143"/>
    <mergeCell ref="C144:H144"/>
    <mergeCell ref="C145:H145"/>
    <mergeCell ref="C146:H146"/>
    <mergeCell ref="C147:H147"/>
    <mergeCell ref="C148:H148"/>
    <mergeCell ref="C167:H167"/>
    <mergeCell ref="C168:H168"/>
    <mergeCell ref="C161:H161"/>
    <mergeCell ref="C162:H162"/>
    <mergeCell ref="C163:H163"/>
    <mergeCell ref="C164:H164"/>
    <mergeCell ref="C165:H165"/>
    <mergeCell ref="C166:H166"/>
    <mergeCell ref="C155:H155"/>
    <mergeCell ref="C156:H156"/>
    <mergeCell ref="C157:H157"/>
    <mergeCell ref="C158:H158"/>
    <mergeCell ref="C159:H159"/>
    <mergeCell ref="C160:H160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76BF-061D-4B1E-99F7-3E345B05D4E5}">
  <dimension ref="A12:N156"/>
  <sheetViews>
    <sheetView topLeftCell="A85" zoomScale="70" zoomScaleNormal="70" workbookViewId="0">
      <selection activeCell="J164" sqref="J164"/>
    </sheetView>
  </sheetViews>
  <sheetFormatPr defaultRowHeight="15.5" x14ac:dyDescent="0.35"/>
  <cols>
    <col min="2" max="2" width="35.58203125" customWidth="1"/>
    <col min="3" max="3" width="5.25" customWidth="1"/>
    <col min="4" max="4" width="3.75" customWidth="1"/>
    <col min="5" max="5" width="3.58203125" customWidth="1"/>
    <col min="6" max="6" width="5" customWidth="1"/>
    <col min="7" max="7" width="4.75" customWidth="1"/>
    <col min="8" max="8" width="4.83203125" customWidth="1"/>
  </cols>
  <sheetData>
    <row r="12" spans="1:14" x14ac:dyDescent="0.35">
      <c r="A12" s="51" t="s">
        <v>85</v>
      </c>
      <c r="B12" s="52" t="s">
        <v>28</v>
      </c>
      <c r="C12" s="169" t="s">
        <v>29</v>
      </c>
      <c r="D12" s="170"/>
      <c r="E12" s="170"/>
      <c r="F12" s="170"/>
      <c r="G12" s="170"/>
      <c r="H12" s="171"/>
      <c r="I12" s="48"/>
      <c r="J12" s="48"/>
      <c r="K12" s="48"/>
      <c r="L12" s="48"/>
      <c r="M12" s="48"/>
      <c r="N12" s="48"/>
    </row>
    <row r="13" spans="1:14" x14ac:dyDescent="0.35">
      <c r="A13" s="53">
        <v>1</v>
      </c>
      <c r="B13" s="54" t="s">
        <v>226</v>
      </c>
      <c r="C13" s="163">
        <v>0</v>
      </c>
      <c r="D13" s="164"/>
      <c r="E13" s="164"/>
      <c r="F13" s="164"/>
      <c r="G13" s="164"/>
      <c r="H13" s="165"/>
      <c r="I13" s="48"/>
      <c r="J13" s="48"/>
      <c r="K13" s="48"/>
      <c r="L13" s="48"/>
      <c r="M13" s="48"/>
      <c r="N13" s="48"/>
    </row>
    <row r="14" spans="1:14" ht="31" x14ac:dyDescent="0.35">
      <c r="A14" s="53" t="s">
        <v>47</v>
      </c>
      <c r="B14" s="54" t="s">
        <v>227</v>
      </c>
      <c r="C14" s="163"/>
      <c r="D14" s="164"/>
      <c r="E14" s="164"/>
      <c r="F14" s="164"/>
      <c r="G14" s="164"/>
      <c r="H14" s="165"/>
      <c r="I14" s="48"/>
      <c r="J14" s="48"/>
      <c r="K14" s="48"/>
      <c r="L14" s="48"/>
      <c r="M14" s="48"/>
      <c r="N14" s="48"/>
    </row>
    <row r="15" spans="1:14" x14ac:dyDescent="0.35">
      <c r="A15" s="53">
        <v>2</v>
      </c>
      <c r="B15" s="55" t="s">
        <v>228</v>
      </c>
      <c r="C15" s="166">
        <f>SUM(C18:H36)</f>
        <v>45</v>
      </c>
      <c r="D15" s="167"/>
      <c r="E15" s="167"/>
      <c r="F15" s="167"/>
      <c r="G15" s="167"/>
      <c r="H15" s="168"/>
      <c r="I15" s="48"/>
      <c r="J15" s="48"/>
      <c r="K15" s="48"/>
      <c r="L15" s="48"/>
      <c r="M15" s="48"/>
      <c r="N15" s="48"/>
    </row>
    <row r="16" spans="1:14" ht="31" x14ac:dyDescent="0.35">
      <c r="A16" s="53" t="s">
        <v>90</v>
      </c>
      <c r="B16" s="54" t="s">
        <v>227</v>
      </c>
      <c r="C16" s="163">
        <v>0</v>
      </c>
      <c r="D16" s="164"/>
      <c r="E16" s="164"/>
      <c r="F16" s="164"/>
      <c r="G16" s="164"/>
      <c r="H16" s="165"/>
      <c r="I16" s="48"/>
      <c r="J16" s="48"/>
      <c r="K16" s="48"/>
      <c r="L16" s="48"/>
      <c r="M16" s="48"/>
      <c r="N16" s="48"/>
    </row>
    <row r="17" spans="1:14" x14ac:dyDescent="0.35">
      <c r="A17" s="53" t="s">
        <v>91</v>
      </c>
      <c r="B17" s="56" t="s">
        <v>42</v>
      </c>
      <c r="C17" s="163"/>
      <c r="D17" s="164"/>
      <c r="E17" s="164"/>
      <c r="F17" s="164"/>
      <c r="G17" s="164"/>
      <c r="H17" s="165"/>
      <c r="I17" s="48"/>
      <c r="J17" s="48"/>
      <c r="K17" s="48"/>
      <c r="L17" s="48"/>
      <c r="M17" s="48"/>
      <c r="N17" s="48"/>
    </row>
    <row r="18" spans="1:14" x14ac:dyDescent="0.35">
      <c r="A18" s="53" t="s">
        <v>92</v>
      </c>
      <c r="B18" s="56" t="s">
        <v>229</v>
      </c>
      <c r="C18" s="163"/>
      <c r="D18" s="164"/>
      <c r="E18" s="164"/>
      <c r="F18" s="164"/>
      <c r="G18" s="164"/>
      <c r="H18" s="165"/>
      <c r="I18" s="48"/>
      <c r="J18" s="48"/>
      <c r="K18" s="48"/>
      <c r="L18" s="48"/>
      <c r="M18" s="48"/>
      <c r="N18" s="48"/>
    </row>
    <row r="19" spans="1:14" ht="31" x14ac:dyDescent="0.35">
      <c r="A19" s="53" t="s">
        <v>93</v>
      </c>
      <c r="B19" s="56" t="s">
        <v>230</v>
      </c>
      <c r="C19" s="163">
        <v>1</v>
      </c>
      <c r="D19" s="164"/>
      <c r="E19" s="164"/>
      <c r="F19" s="164"/>
      <c r="G19" s="164"/>
      <c r="H19" s="165"/>
      <c r="I19" s="48"/>
      <c r="J19" s="48"/>
      <c r="K19" s="48"/>
      <c r="L19" s="48"/>
      <c r="M19" s="48"/>
      <c r="N19" s="48"/>
    </row>
    <row r="20" spans="1:14" ht="62" x14ac:dyDescent="0.35">
      <c r="A20" s="53" t="s">
        <v>94</v>
      </c>
      <c r="B20" s="56" t="s">
        <v>231</v>
      </c>
      <c r="C20" s="163"/>
      <c r="D20" s="164"/>
      <c r="E20" s="164"/>
      <c r="F20" s="164"/>
      <c r="G20" s="164"/>
      <c r="H20" s="165"/>
      <c r="I20" s="48"/>
      <c r="J20" s="48"/>
      <c r="K20" s="48"/>
      <c r="L20" s="48"/>
      <c r="M20" s="48"/>
      <c r="N20" s="48"/>
    </row>
    <row r="21" spans="1:14" x14ac:dyDescent="0.35">
      <c r="A21" s="53" t="s">
        <v>95</v>
      </c>
      <c r="B21" s="56" t="s">
        <v>232</v>
      </c>
      <c r="C21" s="163"/>
      <c r="D21" s="164"/>
      <c r="E21" s="164"/>
      <c r="F21" s="164"/>
      <c r="G21" s="164"/>
      <c r="H21" s="165"/>
      <c r="I21" s="48"/>
      <c r="J21" s="48"/>
      <c r="K21" s="48"/>
      <c r="L21" s="48"/>
      <c r="M21" s="48"/>
      <c r="N21" s="48"/>
    </row>
    <row r="22" spans="1:14" ht="31" x14ac:dyDescent="0.35">
      <c r="A22" s="53" t="s">
        <v>96</v>
      </c>
      <c r="B22" s="56" t="s">
        <v>233</v>
      </c>
      <c r="C22" s="163"/>
      <c r="D22" s="164"/>
      <c r="E22" s="164"/>
      <c r="F22" s="164"/>
      <c r="G22" s="164"/>
      <c r="H22" s="165"/>
      <c r="I22" s="48"/>
      <c r="J22" s="48"/>
      <c r="K22" s="48"/>
      <c r="L22" s="48"/>
      <c r="M22" s="48"/>
      <c r="N22" s="48"/>
    </row>
    <row r="23" spans="1:14" x14ac:dyDescent="0.35">
      <c r="A23" s="53" t="s">
        <v>97</v>
      </c>
      <c r="B23" s="56" t="s">
        <v>234</v>
      </c>
      <c r="C23" s="163"/>
      <c r="D23" s="164"/>
      <c r="E23" s="164"/>
      <c r="F23" s="164"/>
      <c r="G23" s="164"/>
      <c r="H23" s="165"/>
      <c r="I23" s="48"/>
      <c r="J23" s="48"/>
      <c r="K23" s="48"/>
      <c r="L23" s="48"/>
      <c r="M23" s="48"/>
      <c r="N23" s="48"/>
    </row>
    <row r="24" spans="1:14" x14ac:dyDescent="0.35">
      <c r="A24" s="53" t="s">
        <v>98</v>
      </c>
      <c r="B24" s="56" t="s">
        <v>235</v>
      </c>
      <c r="C24" s="163"/>
      <c r="D24" s="164"/>
      <c r="E24" s="164"/>
      <c r="F24" s="164"/>
      <c r="G24" s="164"/>
      <c r="H24" s="165"/>
      <c r="I24" s="48"/>
      <c r="J24" s="48"/>
      <c r="K24" s="48"/>
      <c r="L24" s="48"/>
      <c r="M24" s="48"/>
      <c r="N24" s="48"/>
    </row>
    <row r="25" spans="1:14" x14ac:dyDescent="0.35">
      <c r="A25" s="53" t="s">
        <v>99</v>
      </c>
      <c r="B25" s="56" t="s">
        <v>236</v>
      </c>
      <c r="C25" s="163">
        <v>1</v>
      </c>
      <c r="D25" s="164"/>
      <c r="E25" s="164"/>
      <c r="F25" s="164"/>
      <c r="G25" s="164"/>
      <c r="H25" s="165"/>
      <c r="I25" s="48"/>
      <c r="J25" s="48"/>
      <c r="K25" s="48"/>
      <c r="L25" s="48"/>
      <c r="M25" s="48"/>
      <c r="N25" s="48"/>
    </row>
    <row r="26" spans="1:14" x14ac:dyDescent="0.35">
      <c r="A26" s="53" t="s">
        <v>100</v>
      </c>
      <c r="B26" s="57" t="s">
        <v>237</v>
      </c>
      <c r="C26" s="163">
        <v>3</v>
      </c>
      <c r="D26" s="164"/>
      <c r="E26" s="164"/>
      <c r="F26" s="164"/>
      <c r="G26" s="164"/>
      <c r="H26" s="165"/>
      <c r="I26" s="48"/>
      <c r="J26" s="48"/>
      <c r="K26" s="48"/>
      <c r="L26" s="48"/>
      <c r="M26" s="48"/>
      <c r="N26" s="48"/>
    </row>
    <row r="27" spans="1:14" x14ac:dyDescent="0.35">
      <c r="A27" s="53" t="s">
        <v>101</v>
      </c>
      <c r="B27" s="19" t="s">
        <v>238</v>
      </c>
      <c r="C27" s="163"/>
      <c r="D27" s="164"/>
      <c r="E27" s="164"/>
      <c r="F27" s="164"/>
      <c r="G27" s="164"/>
      <c r="H27" s="165"/>
      <c r="I27" s="48"/>
      <c r="J27" s="48"/>
      <c r="K27" s="48"/>
      <c r="L27" s="48"/>
      <c r="M27" s="48"/>
      <c r="N27" s="48"/>
    </row>
    <row r="28" spans="1:14" x14ac:dyDescent="0.35">
      <c r="A28" s="53" t="s">
        <v>102</v>
      </c>
      <c r="B28" s="19" t="s">
        <v>239</v>
      </c>
      <c r="C28" s="163">
        <v>2</v>
      </c>
      <c r="D28" s="164"/>
      <c r="E28" s="164"/>
      <c r="F28" s="164"/>
      <c r="G28" s="164"/>
      <c r="H28" s="165"/>
      <c r="I28" s="48"/>
      <c r="J28" s="48"/>
      <c r="K28" s="48"/>
      <c r="L28" s="48"/>
      <c r="M28" s="48"/>
      <c r="N28" s="48"/>
    </row>
    <row r="29" spans="1:14" x14ac:dyDescent="0.35">
      <c r="A29" s="53" t="s">
        <v>103</v>
      </c>
      <c r="B29" s="19" t="s">
        <v>57</v>
      </c>
      <c r="C29" s="163"/>
      <c r="D29" s="164"/>
      <c r="E29" s="164"/>
      <c r="F29" s="164"/>
      <c r="G29" s="164"/>
      <c r="H29" s="165"/>
      <c r="I29" s="48"/>
      <c r="J29" s="48"/>
      <c r="K29" s="48"/>
      <c r="L29" s="48"/>
      <c r="M29" s="48"/>
      <c r="N29" s="48"/>
    </row>
    <row r="30" spans="1:14" ht="46.5" x14ac:dyDescent="0.35">
      <c r="A30" s="53" t="s">
        <v>104</v>
      </c>
      <c r="B30" s="25" t="s">
        <v>58</v>
      </c>
      <c r="C30" s="163"/>
      <c r="D30" s="164"/>
      <c r="E30" s="164"/>
      <c r="F30" s="164"/>
      <c r="G30" s="164"/>
      <c r="H30" s="165"/>
      <c r="I30" s="48"/>
      <c r="J30" s="48"/>
      <c r="K30" s="48"/>
      <c r="L30" s="48"/>
      <c r="M30" s="48"/>
      <c r="N30" s="48"/>
    </row>
    <row r="31" spans="1:14" ht="62" x14ac:dyDescent="0.35">
      <c r="A31" s="53" t="s">
        <v>191</v>
      </c>
      <c r="B31" s="25" t="s">
        <v>59</v>
      </c>
      <c r="C31" s="163"/>
      <c r="D31" s="164"/>
      <c r="E31" s="164"/>
      <c r="F31" s="164"/>
      <c r="G31" s="164"/>
      <c r="H31" s="165"/>
      <c r="I31" s="48"/>
      <c r="J31" s="48"/>
      <c r="K31" s="48"/>
      <c r="L31" s="48"/>
      <c r="M31" s="48"/>
      <c r="N31" s="48"/>
    </row>
    <row r="32" spans="1:14" ht="31" x14ac:dyDescent="0.35">
      <c r="A32" s="53" t="s">
        <v>192</v>
      </c>
      <c r="B32" s="25" t="s">
        <v>188</v>
      </c>
      <c r="C32" s="163"/>
      <c r="D32" s="164"/>
      <c r="E32" s="164"/>
      <c r="F32" s="164"/>
      <c r="G32" s="164"/>
      <c r="H32" s="165"/>
      <c r="I32" s="48"/>
      <c r="J32" s="48"/>
      <c r="K32" s="48"/>
      <c r="L32" s="48"/>
      <c r="M32" s="48"/>
      <c r="N32" s="48"/>
    </row>
    <row r="33" spans="1:14" x14ac:dyDescent="0.35">
      <c r="A33" s="53" t="s">
        <v>206</v>
      </c>
      <c r="B33" s="25" t="s">
        <v>189</v>
      </c>
      <c r="C33" s="163">
        <v>1</v>
      </c>
      <c r="D33" s="164"/>
      <c r="E33" s="164"/>
      <c r="F33" s="164"/>
      <c r="G33" s="164"/>
      <c r="H33" s="165"/>
      <c r="I33" s="48"/>
      <c r="J33" s="48"/>
      <c r="K33" s="48"/>
      <c r="L33" s="48"/>
      <c r="M33" s="48"/>
      <c r="N33" s="48"/>
    </row>
    <row r="34" spans="1:14" x14ac:dyDescent="0.35">
      <c r="A34" s="53" t="s">
        <v>207</v>
      </c>
      <c r="B34" s="25" t="s">
        <v>190</v>
      </c>
      <c r="C34" s="163"/>
      <c r="D34" s="164"/>
      <c r="E34" s="164"/>
      <c r="F34" s="164"/>
      <c r="G34" s="164"/>
      <c r="H34" s="165"/>
      <c r="I34" s="48"/>
      <c r="J34" s="48"/>
      <c r="K34" s="48"/>
      <c r="L34" s="48"/>
      <c r="M34" s="48"/>
      <c r="N34" s="48"/>
    </row>
    <row r="35" spans="1:14" ht="46.5" x14ac:dyDescent="0.35">
      <c r="A35" s="53" t="s">
        <v>208</v>
      </c>
      <c r="B35" s="25" t="s">
        <v>220</v>
      </c>
      <c r="C35" s="163"/>
      <c r="D35" s="164"/>
      <c r="E35" s="164"/>
      <c r="F35" s="164"/>
      <c r="G35" s="164"/>
      <c r="H35" s="165"/>
      <c r="I35" s="48"/>
      <c r="J35" s="48"/>
      <c r="K35" s="48"/>
      <c r="L35" s="48"/>
      <c r="M35" s="48"/>
      <c r="N35" s="48"/>
    </row>
    <row r="36" spans="1:14" x14ac:dyDescent="0.35">
      <c r="A36" s="53" t="s">
        <v>209</v>
      </c>
      <c r="B36" s="19" t="s">
        <v>34</v>
      </c>
      <c r="C36" s="163">
        <v>37</v>
      </c>
      <c r="D36" s="164"/>
      <c r="E36" s="164"/>
      <c r="F36" s="164"/>
      <c r="G36" s="164"/>
      <c r="H36" s="165"/>
      <c r="I36" s="48"/>
      <c r="J36" s="48"/>
      <c r="K36" s="48"/>
      <c r="L36" s="48"/>
      <c r="M36" s="48"/>
      <c r="N36" s="48"/>
    </row>
    <row r="37" spans="1:14" x14ac:dyDescent="0.35">
      <c r="A37" s="53">
        <v>3</v>
      </c>
      <c r="B37" s="58" t="s">
        <v>8</v>
      </c>
      <c r="C37" s="166">
        <f>SUM(C38,C45,C46,C47,C48,C49)</f>
        <v>0</v>
      </c>
      <c r="D37" s="167"/>
      <c r="E37" s="167"/>
      <c r="F37" s="167"/>
      <c r="G37" s="167"/>
      <c r="H37" s="168"/>
      <c r="I37" s="48"/>
      <c r="J37" s="48"/>
      <c r="K37" s="48"/>
      <c r="L37" s="48"/>
      <c r="M37" s="48"/>
      <c r="N37" s="48"/>
    </row>
    <row r="38" spans="1:14" x14ac:dyDescent="0.35">
      <c r="A38" s="53" t="s">
        <v>17</v>
      </c>
      <c r="B38" s="54" t="s">
        <v>35</v>
      </c>
      <c r="C38" s="166">
        <f>SUM(C39:H44)</f>
        <v>0</v>
      </c>
      <c r="D38" s="167"/>
      <c r="E38" s="167"/>
      <c r="F38" s="167"/>
      <c r="G38" s="167"/>
      <c r="H38" s="168"/>
      <c r="I38" s="48"/>
      <c r="J38" s="48"/>
      <c r="K38" s="48"/>
      <c r="L38" s="48"/>
      <c r="M38" s="48"/>
      <c r="N38" s="48"/>
    </row>
    <row r="39" spans="1:14" ht="31" x14ac:dyDescent="0.35">
      <c r="A39" s="53" t="s">
        <v>105</v>
      </c>
      <c r="B39" s="54" t="s">
        <v>36</v>
      </c>
      <c r="C39" s="163"/>
      <c r="D39" s="164"/>
      <c r="E39" s="164"/>
      <c r="F39" s="164"/>
      <c r="G39" s="164"/>
      <c r="H39" s="165"/>
      <c r="I39" s="48"/>
      <c r="J39" s="48"/>
      <c r="K39" s="48"/>
      <c r="L39" s="48"/>
      <c r="M39" s="48"/>
      <c r="N39" s="48"/>
    </row>
    <row r="40" spans="1:14" x14ac:dyDescent="0.35">
      <c r="A40" s="53" t="s">
        <v>106</v>
      </c>
      <c r="B40" s="54" t="s">
        <v>37</v>
      </c>
      <c r="C40" s="163"/>
      <c r="D40" s="164"/>
      <c r="E40" s="164"/>
      <c r="F40" s="164"/>
      <c r="G40" s="164"/>
      <c r="H40" s="165"/>
      <c r="I40" s="48"/>
      <c r="J40" s="48"/>
      <c r="K40" s="48"/>
      <c r="L40" s="48"/>
      <c r="M40" s="48"/>
      <c r="N40" s="48"/>
    </row>
    <row r="41" spans="1:14" x14ac:dyDescent="0.35">
      <c r="A41" s="53" t="s">
        <v>107</v>
      </c>
      <c r="B41" s="54" t="s">
        <v>38</v>
      </c>
      <c r="C41" s="163"/>
      <c r="D41" s="164"/>
      <c r="E41" s="164"/>
      <c r="F41" s="164"/>
      <c r="G41" s="164"/>
      <c r="H41" s="165"/>
      <c r="I41" s="48"/>
      <c r="J41" s="48"/>
      <c r="K41" s="48"/>
      <c r="L41" s="48"/>
      <c r="M41" s="48"/>
      <c r="N41" s="48"/>
    </row>
    <row r="42" spans="1:14" x14ac:dyDescent="0.35">
      <c r="A42" s="53" t="s">
        <v>108</v>
      </c>
      <c r="B42" s="54" t="s">
        <v>39</v>
      </c>
      <c r="C42" s="163"/>
      <c r="D42" s="164"/>
      <c r="E42" s="164"/>
      <c r="F42" s="164"/>
      <c r="G42" s="164"/>
      <c r="H42" s="165"/>
      <c r="I42" s="48"/>
      <c r="J42" s="48"/>
      <c r="K42" s="48"/>
      <c r="L42" s="48"/>
      <c r="M42" s="48"/>
      <c r="N42" s="48"/>
    </row>
    <row r="43" spans="1:14" x14ac:dyDescent="0.35">
      <c r="A43" s="53" t="s">
        <v>109</v>
      </c>
      <c r="B43" s="54" t="s">
        <v>40</v>
      </c>
      <c r="C43" s="163"/>
      <c r="D43" s="164"/>
      <c r="E43" s="164"/>
      <c r="F43" s="164"/>
      <c r="G43" s="164"/>
      <c r="H43" s="165"/>
      <c r="I43" s="48"/>
      <c r="J43" s="48"/>
      <c r="K43" s="48"/>
      <c r="L43" s="48"/>
      <c r="M43" s="48"/>
      <c r="N43" s="48"/>
    </row>
    <row r="44" spans="1:14" x14ac:dyDescent="0.35">
      <c r="A44" s="53" t="s">
        <v>110</v>
      </c>
      <c r="B44" s="54" t="s">
        <v>41</v>
      </c>
      <c r="C44" s="163"/>
      <c r="D44" s="164"/>
      <c r="E44" s="164"/>
      <c r="F44" s="164"/>
      <c r="G44" s="164"/>
      <c r="H44" s="165"/>
      <c r="I44" s="48"/>
      <c r="J44" s="48"/>
      <c r="K44" s="48"/>
      <c r="L44" s="48"/>
      <c r="M44" s="48"/>
      <c r="N44" s="48"/>
    </row>
    <row r="45" spans="1:14" x14ac:dyDescent="0.35">
      <c r="A45" s="53" t="s">
        <v>18</v>
      </c>
      <c r="B45" s="56" t="s">
        <v>61</v>
      </c>
      <c r="C45" s="163"/>
      <c r="D45" s="164"/>
      <c r="E45" s="164"/>
      <c r="F45" s="164"/>
      <c r="G45" s="164"/>
      <c r="H45" s="165"/>
      <c r="I45" s="48"/>
      <c r="J45" s="48"/>
      <c r="K45" s="48"/>
      <c r="L45" s="48"/>
      <c r="M45" s="48"/>
      <c r="N45" s="48"/>
    </row>
    <row r="46" spans="1:14" x14ac:dyDescent="0.35">
      <c r="A46" s="53" t="s">
        <v>111</v>
      </c>
      <c r="B46" s="56" t="s">
        <v>9</v>
      </c>
      <c r="C46" s="163"/>
      <c r="D46" s="164"/>
      <c r="E46" s="164"/>
      <c r="F46" s="164"/>
      <c r="G46" s="164"/>
      <c r="H46" s="165"/>
      <c r="I46" s="48"/>
      <c r="J46" s="48"/>
      <c r="K46" s="48"/>
      <c r="L46" s="48"/>
      <c r="M46" s="48"/>
      <c r="N46" s="48"/>
    </row>
    <row r="47" spans="1:14" x14ac:dyDescent="0.35">
      <c r="A47" s="53" t="s">
        <v>112</v>
      </c>
      <c r="B47" s="56" t="s">
        <v>10</v>
      </c>
      <c r="C47" s="163"/>
      <c r="D47" s="164"/>
      <c r="E47" s="164"/>
      <c r="F47" s="164"/>
      <c r="G47" s="164"/>
      <c r="H47" s="165"/>
      <c r="I47" s="48"/>
      <c r="J47" s="48"/>
      <c r="K47" s="48"/>
      <c r="L47" s="48"/>
      <c r="M47" s="48"/>
      <c r="N47" s="48"/>
    </row>
    <row r="48" spans="1:14" x14ac:dyDescent="0.35">
      <c r="A48" s="53" t="s">
        <v>113</v>
      </c>
      <c r="B48" s="56" t="s">
        <v>11</v>
      </c>
      <c r="C48" s="163"/>
      <c r="D48" s="164"/>
      <c r="E48" s="164"/>
      <c r="F48" s="164"/>
      <c r="G48" s="164"/>
      <c r="H48" s="165"/>
      <c r="I48" s="48"/>
      <c r="J48" s="48"/>
      <c r="K48" s="48"/>
      <c r="L48" s="48"/>
      <c r="M48" s="59"/>
      <c r="N48" s="59"/>
    </row>
    <row r="49" spans="1:14" x14ac:dyDescent="0.35">
      <c r="A49" s="53" t="s">
        <v>114</v>
      </c>
      <c r="B49" s="56" t="s">
        <v>12</v>
      </c>
      <c r="C49" s="163"/>
      <c r="D49" s="164"/>
      <c r="E49" s="164"/>
      <c r="F49" s="164"/>
      <c r="G49" s="164"/>
      <c r="H49" s="165"/>
      <c r="I49" s="48"/>
      <c r="J49" s="48"/>
      <c r="K49" s="48"/>
      <c r="L49" s="48"/>
      <c r="M49" s="48"/>
      <c r="N49" s="48"/>
    </row>
    <row r="50" spans="1:14" x14ac:dyDescent="0.35">
      <c r="A50" s="53">
        <v>4</v>
      </c>
      <c r="B50" s="54" t="s">
        <v>62</v>
      </c>
      <c r="C50" s="166">
        <f>SUM(C53:H65,C67:H72)</f>
        <v>0</v>
      </c>
      <c r="D50" s="167"/>
      <c r="E50" s="167"/>
      <c r="F50" s="167"/>
      <c r="G50" s="167"/>
      <c r="H50" s="168"/>
      <c r="I50" s="48"/>
      <c r="J50" s="48"/>
      <c r="K50" s="48"/>
      <c r="L50" s="48"/>
      <c r="M50" s="48"/>
      <c r="N50" s="48"/>
    </row>
    <row r="51" spans="1:14" ht="31" x14ac:dyDescent="0.35">
      <c r="A51" s="53" t="s">
        <v>19</v>
      </c>
      <c r="B51" s="54" t="s">
        <v>48</v>
      </c>
      <c r="C51" s="163"/>
      <c r="D51" s="164"/>
      <c r="E51" s="164"/>
      <c r="F51" s="164"/>
      <c r="G51" s="164"/>
      <c r="H51" s="165"/>
      <c r="I51" s="48"/>
      <c r="J51" s="48"/>
      <c r="K51" s="48"/>
      <c r="L51" s="48"/>
      <c r="M51" s="48"/>
      <c r="N51" s="48"/>
    </row>
    <row r="52" spans="1:14" ht="31" x14ac:dyDescent="0.35">
      <c r="A52" s="49">
        <v>5</v>
      </c>
      <c r="B52" s="56" t="s">
        <v>63</v>
      </c>
      <c r="C52" s="166">
        <f>SUM(C53:H65,C67:H72)</f>
        <v>0</v>
      </c>
      <c r="D52" s="167"/>
      <c r="E52" s="167"/>
      <c r="F52" s="167"/>
      <c r="G52" s="167"/>
      <c r="H52" s="168"/>
      <c r="I52" s="48"/>
      <c r="J52" s="59"/>
      <c r="K52" s="59"/>
      <c r="L52" s="59"/>
      <c r="M52" s="48"/>
      <c r="N52" s="48"/>
    </row>
    <row r="53" spans="1:14" x14ac:dyDescent="0.35">
      <c r="A53" s="53" t="s">
        <v>20</v>
      </c>
      <c r="B53" s="57" t="s">
        <v>0</v>
      </c>
      <c r="C53" s="163"/>
      <c r="D53" s="164"/>
      <c r="E53" s="164"/>
      <c r="F53" s="164"/>
      <c r="G53" s="164"/>
      <c r="H53" s="165"/>
      <c r="I53" s="48"/>
      <c r="J53" s="48"/>
      <c r="K53" s="48"/>
      <c r="L53" s="48"/>
      <c r="M53" s="48"/>
      <c r="N53" s="48"/>
    </row>
    <row r="54" spans="1:14" ht="46.5" x14ac:dyDescent="0.35">
      <c r="A54" s="60" t="s">
        <v>115</v>
      </c>
      <c r="B54" s="35" t="s">
        <v>186</v>
      </c>
      <c r="C54" s="164"/>
      <c r="D54" s="164"/>
      <c r="E54" s="164"/>
      <c r="F54" s="164"/>
      <c r="G54" s="164"/>
      <c r="H54" s="165"/>
      <c r="I54" s="48"/>
      <c r="J54" s="48"/>
      <c r="K54" s="48"/>
      <c r="L54" s="48"/>
      <c r="M54" s="48"/>
      <c r="N54" s="48"/>
    </row>
    <row r="55" spans="1:14" ht="62" x14ac:dyDescent="0.35">
      <c r="A55" s="60" t="s">
        <v>116</v>
      </c>
      <c r="B55" s="39" t="s">
        <v>204</v>
      </c>
      <c r="C55" s="164"/>
      <c r="D55" s="164"/>
      <c r="E55" s="164"/>
      <c r="F55" s="164"/>
      <c r="G55" s="164"/>
      <c r="H55" s="165"/>
      <c r="I55" s="48"/>
      <c r="J55" s="48"/>
      <c r="K55" s="48"/>
      <c r="L55" s="48"/>
      <c r="M55" s="48"/>
      <c r="N55" s="48"/>
    </row>
    <row r="56" spans="1:14" x14ac:dyDescent="0.35">
      <c r="A56" s="53" t="s">
        <v>117</v>
      </c>
      <c r="B56" s="61" t="s">
        <v>1</v>
      </c>
      <c r="C56" s="163"/>
      <c r="D56" s="164"/>
      <c r="E56" s="164"/>
      <c r="F56" s="164"/>
      <c r="G56" s="164"/>
      <c r="H56" s="165"/>
      <c r="I56" s="48"/>
      <c r="J56" s="48"/>
      <c r="K56" s="48"/>
      <c r="L56" s="48"/>
      <c r="M56" s="48"/>
      <c r="N56" s="48"/>
    </row>
    <row r="57" spans="1:14" ht="31" x14ac:dyDescent="0.35">
      <c r="A57" s="53" t="s">
        <v>118</v>
      </c>
      <c r="B57" s="56" t="s">
        <v>71</v>
      </c>
      <c r="C57" s="163"/>
      <c r="D57" s="164"/>
      <c r="E57" s="164"/>
      <c r="F57" s="164"/>
      <c r="G57" s="164"/>
      <c r="H57" s="165"/>
      <c r="I57" s="48"/>
      <c r="J57" s="48"/>
      <c r="K57" s="48"/>
      <c r="L57" s="48"/>
      <c r="M57" s="48"/>
      <c r="N57" s="48"/>
    </row>
    <row r="58" spans="1:14" x14ac:dyDescent="0.35">
      <c r="A58" s="53" t="s">
        <v>119</v>
      </c>
      <c r="B58" s="56" t="s">
        <v>72</v>
      </c>
      <c r="C58" s="163"/>
      <c r="D58" s="164"/>
      <c r="E58" s="164"/>
      <c r="F58" s="164"/>
      <c r="G58" s="164"/>
      <c r="H58" s="165"/>
      <c r="I58" s="48"/>
      <c r="J58" s="48"/>
      <c r="K58" s="48"/>
      <c r="L58" s="48"/>
      <c r="M58" s="48"/>
      <c r="N58" s="48"/>
    </row>
    <row r="59" spans="1:14" x14ac:dyDescent="0.35">
      <c r="A59" s="53" t="s">
        <v>120</v>
      </c>
      <c r="B59" s="56" t="s">
        <v>2</v>
      </c>
      <c r="C59" s="163"/>
      <c r="D59" s="164"/>
      <c r="E59" s="164"/>
      <c r="F59" s="164"/>
      <c r="G59" s="164"/>
      <c r="H59" s="165"/>
      <c r="I59" s="48"/>
      <c r="J59" s="48"/>
      <c r="K59" s="48"/>
      <c r="L59" s="48"/>
      <c r="M59" s="48"/>
      <c r="N59" s="48"/>
    </row>
    <row r="60" spans="1:14" x14ac:dyDescent="0.35">
      <c r="A60" s="53" t="s">
        <v>121</v>
      </c>
      <c r="B60" s="56" t="s">
        <v>3</v>
      </c>
      <c r="C60" s="163"/>
      <c r="D60" s="164"/>
      <c r="E60" s="164"/>
      <c r="F60" s="164"/>
      <c r="G60" s="164"/>
      <c r="H60" s="165"/>
      <c r="I60" s="48"/>
      <c r="J60" s="48"/>
      <c r="K60" s="48"/>
      <c r="L60" s="48"/>
      <c r="M60" s="48"/>
      <c r="N60" s="48"/>
    </row>
    <row r="61" spans="1:14" x14ac:dyDescent="0.35">
      <c r="A61" s="53" t="s">
        <v>122</v>
      </c>
      <c r="B61" s="57" t="s">
        <v>4</v>
      </c>
      <c r="C61" s="163"/>
      <c r="D61" s="164"/>
      <c r="E61" s="164"/>
      <c r="F61" s="164"/>
      <c r="G61" s="164"/>
      <c r="H61" s="165"/>
      <c r="I61" s="48"/>
      <c r="J61" s="48"/>
      <c r="K61" s="48"/>
      <c r="L61" s="48"/>
      <c r="M61" s="48"/>
      <c r="N61" s="48"/>
    </row>
    <row r="62" spans="1:14" x14ac:dyDescent="0.35">
      <c r="A62" s="53" t="s">
        <v>123</v>
      </c>
      <c r="B62" s="25" t="s">
        <v>5</v>
      </c>
      <c r="C62" s="163"/>
      <c r="D62" s="164"/>
      <c r="E62" s="164"/>
      <c r="F62" s="164"/>
      <c r="G62" s="164"/>
      <c r="H62" s="165"/>
      <c r="I62" s="48"/>
      <c r="J62" s="48"/>
      <c r="K62" s="48"/>
      <c r="L62" s="48"/>
      <c r="M62" s="48"/>
      <c r="N62" s="48"/>
    </row>
    <row r="63" spans="1:14" x14ac:dyDescent="0.35">
      <c r="A63" s="53" t="s">
        <v>124</v>
      </c>
      <c r="B63" s="25" t="s">
        <v>6</v>
      </c>
      <c r="C63" s="163"/>
      <c r="D63" s="164"/>
      <c r="E63" s="164"/>
      <c r="F63" s="164"/>
      <c r="G63" s="164"/>
      <c r="H63" s="165"/>
      <c r="I63" s="48"/>
      <c r="J63" s="48"/>
      <c r="K63" s="48"/>
      <c r="L63" s="48"/>
      <c r="M63" s="48"/>
      <c r="N63" s="48"/>
    </row>
    <row r="64" spans="1:14" x14ac:dyDescent="0.35">
      <c r="A64" s="53" t="s">
        <v>125</v>
      </c>
      <c r="B64" s="25" t="s">
        <v>7</v>
      </c>
      <c r="C64" s="163"/>
      <c r="D64" s="164"/>
      <c r="E64" s="164"/>
      <c r="F64" s="164"/>
      <c r="G64" s="164"/>
      <c r="H64" s="165"/>
      <c r="I64" s="48"/>
      <c r="J64" s="48"/>
      <c r="K64" s="48"/>
      <c r="L64" s="48"/>
      <c r="M64" s="48"/>
      <c r="N64" s="48"/>
    </row>
    <row r="65" spans="1:14" ht="46.5" x14ac:dyDescent="0.35">
      <c r="A65" s="53" t="s">
        <v>126</v>
      </c>
      <c r="B65" s="25" t="s">
        <v>33</v>
      </c>
      <c r="C65" s="163"/>
      <c r="D65" s="164"/>
      <c r="E65" s="164"/>
      <c r="F65" s="164"/>
      <c r="G65" s="164"/>
      <c r="H65" s="165"/>
      <c r="I65" s="48"/>
      <c r="J65" s="48"/>
      <c r="K65" s="48"/>
      <c r="L65" s="48"/>
      <c r="M65" s="48"/>
      <c r="N65" s="48"/>
    </row>
    <row r="66" spans="1:14" ht="46.5" x14ac:dyDescent="0.35">
      <c r="A66" s="53" t="s">
        <v>197</v>
      </c>
      <c r="B66" s="62" t="s">
        <v>187</v>
      </c>
      <c r="C66" s="163"/>
      <c r="D66" s="164"/>
      <c r="E66" s="164"/>
      <c r="F66" s="164"/>
      <c r="G66" s="164"/>
      <c r="H66" s="165"/>
      <c r="I66" s="48"/>
      <c r="J66" s="48"/>
      <c r="K66" s="48"/>
      <c r="L66" s="48"/>
      <c r="M66" s="48"/>
      <c r="N66" s="48"/>
    </row>
    <row r="67" spans="1:14" ht="62" x14ac:dyDescent="0.35">
      <c r="A67" s="63" t="s">
        <v>193</v>
      </c>
      <c r="B67" s="64" t="s">
        <v>73</v>
      </c>
      <c r="C67" s="163"/>
      <c r="D67" s="164"/>
      <c r="E67" s="164"/>
      <c r="F67" s="164"/>
      <c r="G67" s="164"/>
      <c r="H67" s="165"/>
      <c r="I67" s="48"/>
      <c r="J67" s="48"/>
      <c r="K67" s="48"/>
      <c r="L67" s="48"/>
      <c r="M67" s="48"/>
      <c r="N67" s="48"/>
    </row>
    <row r="68" spans="1:14" ht="31" x14ac:dyDescent="0.35">
      <c r="A68" s="65" t="s">
        <v>194</v>
      </c>
      <c r="B68" s="66" t="s">
        <v>188</v>
      </c>
      <c r="C68" s="164"/>
      <c r="D68" s="164"/>
      <c r="E68" s="164"/>
      <c r="F68" s="164"/>
      <c r="G68" s="164"/>
      <c r="H68" s="165"/>
      <c r="I68" s="48"/>
      <c r="J68" s="48"/>
      <c r="K68" s="48"/>
      <c r="L68" s="48"/>
      <c r="M68" s="48"/>
      <c r="N68" s="48"/>
    </row>
    <row r="69" spans="1:14" x14ac:dyDescent="0.35">
      <c r="A69" s="65" t="s">
        <v>195</v>
      </c>
      <c r="B69" s="35" t="s">
        <v>189</v>
      </c>
      <c r="C69" s="164"/>
      <c r="D69" s="164"/>
      <c r="E69" s="164"/>
      <c r="F69" s="164"/>
      <c r="G69" s="164"/>
      <c r="H69" s="165"/>
      <c r="I69" s="48"/>
      <c r="J69" s="48"/>
      <c r="K69" s="48"/>
      <c r="L69" s="48"/>
      <c r="M69" s="48"/>
      <c r="N69" s="48"/>
    </row>
    <row r="70" spans="1:14" x14ac:dyDescent="0.35">
      <c r="A70" s="65" t="s">
        <v>196</v>
      </c>
      <c r="B70" s="35" t="s">
        <v>190</v>
      </c>
      <c r="C70" s="164"/>
      <c r="D70" s="164"/>
      <c r="E70" s="164"/>
      <c r="F70" s="164"/>
      <c r="G70" s="164"/>
      <c r="H70" s="165"/>
      <c r="I70" s="48"/>
      <c r="J70" s="48"/>
      <c r="K70" s="48"/>
      <c r="L70" s="48"/>
      <c r="M70" s="48"/>
      <c r="N70" s="48"/>
    </row>
    <row r="71" spans="1:14" ht="46.5" x14ac:dyDescent="0.35">
      <c r="A71" s="65"/>
      <c r="B71" s="67" t="s">
        <v>220</v>
      </c>
      <c r="C71" s="164"/>
      <c r="D71" s="164"/>
      <c r="E71" s="164"/>
      <c r="F71" s="164"/>
      <c r="G71" s="164"/>
      <c r="H71" s="165"/>
      <c r="I71" s="48"/>
      <c r="J71" s="48"/>
      <c r="K71" s="48"/>
      <c r="L71" s="48"/>
      <c r="M71" s="48"/>
      <c r="N71" s="48"/>
    </row>
    <row r="72" spans="1:14" x14ac:dyDescent="0.35">
      <c r="A72" s="63" t="s">
        <v>203</v>
      </c>
      <c r="B72" s="68" t="s">
        <v>34</v>
      </c>
      <c r="C72" s="163"/>
      <c r="D72" s="164"/>
      <c r="E72" s="164"/>
      <c r="F72" s="164"/>
      <c r="G72" s="164"/>
      <c r="H72" s="165"/>
      <c r="I72" s="48"/>
      <c r="J72" s="48" t="s">
        <v>84</v>
      </c>
      <c r="K72" s="48"/>
      <c r="L72" s="48"/>
      <c r="M72" s="48"/>
      <c r="N72" s="48"/>
    </row>
    <row r="73" spans="1:14" x14ac:dyDescent="0.35">
      <c r="A73" s="60">
        <v>6</v>
      </c>
      <c r="B73" s="19" t="s">
        <v>64</v>
      </c>
      <c r="C73" s="166">
        <f>SUM(C74:H76)</f>
        <v>0</v>
      </c>
      <c r="D73" s="167"/>
      <c r="E73" s="167"/>
      <c r="F73" s="167"/>
      <c r="G73" s="167"/>
      <c r="H73" s="168"/>
      <c r="I73" s="69">
        <f>SUM(C74:H76)</f>
        <v>0</v>
      </c>
      <c r="J73" s="48">
        <f>C50</f>
        <v>0</v>
      </c>
      <c r="K73" s="48"/>
      <c r="L73" s="48"/>
      <c r="M73" s="48"/>
      <c r="N73" s="48"/>
    </row>
    <row r="74" spans="1:14" x14ac:dyDescent="0.35">
      <c r="A74" s="60" t="s">
        <v>44</v>
      </c>
      <c r="B74" s="25" t="s">
        <v>65</v>
      </c>
      <c r="C74" s="163"/>
      <c r="D74" s="164"/>
      <c r="E74" s="164"/>
      <c r="F74" s="164"/>
      <c r="G74" s="164"/>
      <c r="H74" s="165"/>
      <c r="I74" s="48"/>
      <c r="J74" s="48"/>
      <c r="K74" s="48"/>
      <c r="L74" s="48"/>
      <c r="M74" s="48"/>
      <c r="N74" s="48"/>
    </row>
    <row r="75" spans="1:14" x14ac:dyDescent="0.35">
      <c r="A75" s="60" t="s">
        <v>74</v>
      </c>
      <c r="B75" s="25" t="s">
        <v>66</v>
      </c>
      <c r="C75" s="163"/>
      <c r="D75" s="164"/>
      <c r="E75" s="164"/>
      <c r="F75" s="164"/>
      <c r="G75" s="164"/>
      <c r="H75" s="165"/>
      <c r="I75" s="48"/>
      <c r="J75" s="48"/>
      <c r="K75" s="48"/>
      <c r="L75" s="48"/>
      <c r="M75" s="48"/>
      <c r="N75" s="48"/>
    </row>
    <row r="76" spans="1:14" x14ac:dyDescent="0.35">
      <c r="A76" s="60" t="s">
        <v>75</v>
      </c>
      <c r="B76" s="25" t="s">
        <v>67</v>
      </c>
      <c r="C76" s="163"/>
      <c r="D76" s="164"/>
      <c r="E76" s="164"/>
      <c r="F76" s="164"/>
      <c r="G76" s="164"/>
      <c r="H76" s="165"/>
      <c r="I76" s="48"/>
      <c r="J76" s="48" t="s">
        <v>84</v>
      </c>
      <c r="K76" s="48"/>
      <c r="L76" s="48"/>
      <c r="M76" s="48"/>
      <c r="N76" s="48"/>
    </row>
    <row r="77" spans="1:14" x14ac:dyDescent="0.35">
      <c r="A77" s="60">
        <v>7</v>
      </c>
      <c r="B77" s="19" t="s">
        <v>68</v>
      </c>
      <c r="C77" s="166">
        <f>SUM(C82:H87)</f>
        <v>0</v>
      </c>
      <c r="D77" s="167"/>
      <c r="E77" s="167"/>
      <c r="F77" s="167"/>
      <c r="G77" s="167"/>
      <c r="H77" s="168"/>
      <c r="I77" s="69">
        <f>SUM(C78:H87)</f>
        <v>0</v>
      </c>
      <c r="J77" s="48">
        <f>J73</f>
        <v>0</v>
      </c>
      <c r="K77" s="48"/>
      <c r="L77" s="48"/>
      <c r="M77" s="48"/>
      <c r="N77" s="48"/>
    </row>
    <row r="78" spans="1:14" x14ac:dyDescent="0.35">
      <c r="A78" s="60" t="s">
        <v>21</v>
      </c>
      <c r="B78" s="25" t="s">
        <v>127</v>
      </c>
      <c r="C78" s="163"/>
      <c r="D78" s="164"/>
      <c r="E78" s="164"/>
      <c r="F78" s="164"/>
      <c r="G78" s="164"/>
      <c r="H78" s="165"/>
      <c r="I78" s="69"/>
      <c r="J78" s="48"/>
      <c r="K78" s="48"/>
      <c r="L78" s="48"/>
      <c r="M78" s="48"/>
      <c r="N78" s="48"/>
    </row>
    <row r="79" spans="1:14" x14ac:dyDescent="0.35">
      <c r="A79" s="60" t="s">
        <v>22</v>
      </c>
      <c r="B79" s="25" t="s">
        <v>128</v>
      </c>
      <c r="C79" s="163"/>
      <c r="D79" s="164"/>
      <c r="E79" s="164"/>
      <c r="F79" s="164"/>
      <c r="G79" s="164"/>
      <c r="H79" s="165"/>
      <c r="I79" s="69"/>
      <c r="J79" s="48"/>
      <c r="K79" s="48"/>
      <c r="L79" s="48"/>
      <c r="M79" s="48"/>
      <c r="N79" s="48"/>
    </row>
    <row r="80" spans="1:14" x14ac:dyDescent="0.35">
      <c r="A80" s="60" t="s">
        <v>76</v>
      </c>
      <c r="B80" s="25" t="s">
        <v>129</v>
      </c>
      <c r="C80" s="163"/>
      <c r="D80" s="164"/>
      <c r="E80" s="164"/>
      <c r="F80" s="164"/>
      <c r="G80" s="164"/>
      <c r="H80" s="165"/>
      <c r="I80" s="69"/>
      <c r="J80" s="48"/>
      <c r="K80" s="48"/>
      <c r="L80" s="48"/>
      <c r="M80" s="48"/>
      <c r="N80" s="48"/>
    </row>
    <row r="81" spans="1:14" x14ac:dyDescent="0.35">
      <c r="A81" s="60" t="s">
        <v>130</v>
      </c>
      <c r="B81" s="25" t="s">
        <v>131</v>
      </c>
      <c r="C81" s="163"/>
      <c r="D81" s="164"/>
      <c r="E81" s="164"/>
      <c r="F81" s="164"/>
      <c r="G81" s="164"/>
      <c r="H81" s="165"/>
      <c r="I81" s="48"/>
      <c r="J81" s="48"/>
      <c r="K81" s="48"/>
      <c r="L81" s="48"/>
      <c r="M81" s="48"/>
      <c r="N81" s="48"/>
    </row>
    <row r="82" spans="1:14" x14ac:dyDescent="0.35">
      <c r="A82" s="60" t="s">
        <v>132</v>
      </c>
      <c r="B82" s="25" t="s">
        <v>69</v>
      </c>
      <c r="C82" s="163"/>
      <c r="D82" s="164"/>
      <c r="E82" s="164"/>
      <c r="F82" s="164"/>
      <c r="G82" s="164"/>
      <c r="H82" s="165"/>
      <c r="I82" s="48"/>
      <c r="J82" s="48"/>
      <c r="K82" s="48"/>
      <c r="L82" s="48"/>
      <c r="M82" s="48"/>
      <c r="N82" s="48"/>
    </row>
    <row r="83" spans="1:14" x14ac:dyDescent="0.35">
      <c r="A83" s="60" t="s">
        <v>133</v>
      </c>
      <c r="B83" s="25" t="s">
        <v>134</v>
      </c>
      <c r="C83" s="163"/>
      <c r="D83" s="164"/>
      <c r="E83" s="164"/>
      <c r="F83" s="164"/>
      <c r="G83" s="164"/>
      <c r="H83" s="165"/>
      <c r="I83" s="48"/>
      <c r="J83" s="48"/>
      <c r="K83" s="48"/>
      <c r="L83" s="48"/>
      <c r="M83" s="48"/>
      <c r="N83" s="48"/>
    </row>
    <row r="84" spans="1:14" x14ac:dyDescent="0.35">
      <c r="A84" s="60" t="s">
        <v>135</v>
      </c>
      <c r="B84" s="25" t="s">
        <v>136</v>
      </c>
      <c r="C84" s="163"/>
      <c r="D84" s="164"/>
      <c r="E84" s="164"/>
      <c r="F84" s="164"/>
      <c r="G84" s="164"/>
      <c r="H84" s="165"/>
      <c r="I84" s="48"/>
      <c r="J84" s="48"/>
      <c r="K84" s="48"/>
      <c r="L84" s="48"/>
      <c r="M84" s="48"/>
      <c r="N84" s="48"/>
    </row>
    <row r="85" spans="1:14" x14ac:dyDescent="0.35">
      <c r="A85" s="60" t="s">
        <v>137</v>
      </c>
      <c r="B85" s="25" t="s">
        <v>138</v>
      </c>
      <c r="C85" s="163"/>
      <c r="D85" s="164"/>
      <c r="E85" s="164"/>
      <c r="F85" s="164"/>
      <c r="G85" s="164"/>
      <c r="H85" s="165"/>
      <c r="I85" s="48"/>
      <c r="J85" s="48"/>
      <c r="K85" s="48"/>
      <c r="L85" s="48"/>
      <c r="M85" s="48"/>
      <c r="N85" s="48"/>
    </row>
    <row r="86" spans="1:14" x14ac:dyDescent="0.35">
      <c r="A86" s="60" t="s">
        <v>139</v>
      </c>
      <c r="B86" s="25" t="s">
        <v>140</v>
      </c>
      <c r="C86" s="163"/>
      <c r="D86" s="164"/>
      <c r="E86" s="164"/>
      <c r="F86" s="164"/>
      <c r="G86" s="164"/>
      <c r="H86" s="165"/>
      <c r="I86" s="48"/>
      <c r="J86" s="48"/>
      <c r="K86" s="48"/>
      <c r="L86" s="48"/>
      <c r="M86" s="48"/>
      <c r="N86" s="48"/>
    </row>
    <row r="87" spans="1:14" x14ac:dyDescent="0.35">
      <c r="A87" s="60" t="s">
        <v>141</v>
      </c>
      <c r="B87" s="25" t="s">
        <v>142</v>
      </c>
      <c r="C87" s="163"/>
      <c r="D87" s="164"/>
      <c r="E87" s="164"/>
      <c r="F87" s="164"/>
      <c r="G87" s="164"/>
      <c r="H87" s="165"/>
      <c r="I87" s="48"/>
      <c r="J87" s="48"/>
      <c r="K87" s="48"/>
      <c r="L87" s="48"/>
      <c r="M87" s="48"/>
      <c r="N87" s="48"/>
    </row>
    <row r="88" spans="1:14" x14ac:dyDescent="0.35">
      <c r="A88" s="53">
        <v>8</v>
      </c>
      <c r="B88" s="58" t="s">
        <v>13</v>
      </c>
      <c r="C88" s="163"/>
      <c r="D88" s="164"/>
      <c r="E88" s="164"/>
      <c r="F88" s="164"/>
      <c r="G88" s="164"/>
      <c r="H88" s="165"/>
      <c r="I88" s="48"/>
      <c r="J88" s="48"/>
      <c r="K88" s="48"/>
      <c r="L88" s="48"/>
      <c r="M88" s="48"/>
      <c r="N88" s="48"/>
    </row>
    <row r="89" spans="1:14" x14ac:dyDescent="0.35">
      <c r="A89" s="53" t="s">
        <v>23</v>
      </c>
      <c r="B89" s="70" t="s">
        <v>143</v>
      </c>
      <c r="C89" s="163"/>
      <c r="D89" s="164"/>
      <c r="E89" s="164"/>
      <c r="F89" s="164"/>
      <c r="G89" s="164"/>
      <c r="H89" s="165"/>
      <c r="I89" s="48"/>
      <c r="J89" s="48"/>
      <c r="K89" s="48"/>
      <c r="L89" s="48"/>
      <c r="M89" s="48"/>
      <c r="N89" s="48"/>
    </row>
    <row r="90" spans="1:14" ht="31" x14ac:dyDescent="0.35">
      <c r="A90" s="60">
        <v>9</v>
      </c>
      <c r="B90" s="19" t="s">
        <v>70</v>
      </c>
      <c r="C90" s="163"/>
      <c r="D90" s="164"/>
      <c r="E90" s="164"/>
      <c r="F90" s="164"/>
      <c r="G90" s="164"/>
      <c r="H90" s="165"/>
      <c r="I90" s="48" t="s">
        <v>30</v>
      </c>
      <c r="J90" s="48" t="s">
        <v>31</v>
      </c>
      <c r="K90" s="48" t="s">
        <v>32</v>
      </c>
      <c r="L90" s="48"/>
      <c r="M90" s="48"/>
      <c r="N90" s="48"/>
    </row>
    <row r="91" spans="1:14" ht="31" x14ac:dyDescent="0.35">
      <c r="A91" s="53">
        <v>10</v>
      </c>
      <c r="B91" s="71" t="s">
        <v>14</v>
      </c>
      <c r="C91" s="72" t="e">
        <f>INT(I91/365)</f>
        <v>#DIV/0!</v>
      </c>
      <c r="D91" s="73" t="s">
        <v>24</v>
      </c>
      <c r="E91" s="73" t="e">
        <f>INT((I91-C91*365)/30.42)</f>
        <v>#DIV/0!</v>
      </c>
      <c r="F91" s="73" t="s">
        <v>25</v>
      </c>
      <c r="G91" s="73" t="e">
        <f>ABS(INT(I91-C91*365-E91*30.42))</f>
        <v>#DIV/0!</v>
      </c>
      <c r="H91" s="74" t="s">
        <v>26</v>
      </c>
      <c r="I91" s="48" t="e">
        <f>K91/J91</f>
        <v>#DIV/0!</v>
      </c>
      <c r="J91" s="48">
        <f>SUM(J94:J110)</f>
        <v>0</v>
      </c>
      <c r="K91" s="48">
        <f>SUM(K94:K110)</f>
        <v>0</v>
      </c>
      <c r="L91" s="48"/>
      <c r="M91" s="48"/>
      <c r="N91" s="48"/>
    </row>
    <row r="92" spans="1:14" x14ac:dyDescent="0.35">
      <c r="A92" s="75">
        <v>11</v>
      </c>
      <c r="B92" s="58" t="s">
        <v>43</v>
      </c>
      <c r="C92" s="76"/>
      <c r="D92" s="77"/>
      <c r="E92" s="77"/>
      <c r="F92" s="77"/>
      <c r="G92" s="77"/>
      <c r="H92" s="78"/>
      <c r="I92" s="48"/>
      <c r="J92" s="48"/>
      <c r="K92" s="48"/>
      <c r="L92" s="48"/>
      <c r="M92" s="48"/>
      <c r="N92" s="48"/>
    </row>
    <row r="93" spans="1:14" x14ac:dyDescent="0.35">
      <c r="A93" s="75" t="s">
        <v>144</v>
      </c>
      <c r="B93" s="79" t="s">
        <v>42</v>
      </c>
      <c r="C93" s="76"/>
      <c r="D93" s="77"/>
      <c r="E93" s="77"/>
      <c r="F93" s="77"/>
      <c r="G93" s="77"/>
      <c r="H93" s="78"/>
      <c r="I93" s="48"/>
      <c r="J93" s="48"/>
      <c r="K93" s="48"/>
      <c r="L93" s="48"/>
      <c r="M93" s="48"/>
      <c r="N93" s="48"/>
    </row>
    <row r="94" spans="1:14" x14ac:dyDescent="0.35">
      <c r="A94" s="60" t="s">
        <v>145</v>
      </c>
      <c r="B94" s="25" t="s">
        <v>0</v>
      </c>
      <c r="C94" s="76"/>
      <c r="D94" s="77" t="s">
        <v>24</v>
      </c>
      <c r="E94" s="77"/>
      <c r="F94" s="77" t="s">
        <v>25</v>
      </c>
      <c r="G94" s="77"/>
      <c r="H94" s="78" t="s">
        <v>26</v>
      </c>
      <c r="I94" s="48">
        <f t="shared" ref="I94:I110" si="0">(C94*365)+(E94*30.42)+G94</f>
        <v>0</v>
      </c>
      <c r="J94" s="48">
        <f>C53</f>
        <v>0</v>
      </c>
      <c r="K94" s="48">
        <f t="shared" ref="K94:K110" si="1">I94*J94</f>
        <v>0</v>
      </c>
      <c r="L94" s="48"/>
      <c r="M94" s="48"/>
      <c r="N94" s="48"/>
    </row>
    <row r="95" spans="1:14" x14ac:dyDescent="0.35">
      <c r="A95" s="60" t="s">
        <v>146</v>
      </c>
      <c r="B95" s="25" t="s">
        <v>1</v>
      </c>
      <c r="C95" s="76"/>
      <c r="D95" s="77" t="s">
        <v>24</v>
      </c>
      <c r="E95" s="77"/>
      <c r="F95" s="77" t="s">
        <v>25</v>
      </c>
      <c r="G95" s="77"/>
      <c r="H95" s="78" t="s">
        <v>26</v>
      </c>
      <c r="I95" s="48">
        <f t="shared" si="0"/>
        <v>0</v>
      </c>
      <c r="J95" s="48">
        <f t="shared" ref="J95:J104" si="2">C56</f>
        <v>0</v>
      </c>
      <c r="K95" s="48">
        <f t="shared" si="1"/>
        <v>0</v>
      </c>
      <c r="L95" s="48"/>
      <c r="M95" s="48"/>
      <c r="N95" s="48"/>
    </row>
    <row r="96" spans="1:14" ht="31" x14ac:dyDescent="0.35">
      <c r="A96" s="60" t="s">
        <v>147</v>
      </c>
      <c r="B96" s="25" t="s">
        <v>71</v>
      </c>
      <c r="C96" s="76"/>
      <c r="D96" s="77" t="s">
        <v>24</v>
      </c>
      <c r="E96" s="77"/>
      <c r="F96" s="77" t="s">
        <v>25</v>
      </c>
      <c r="G96" s="77"/>
      <c r="H96" s="78" t="s">
        <v>26</v>
      </c>
      <c r="I96" s="48">
        <f t="shared" si="0"/>
        <v>0</v>
      </c>
      <c r="J96" s="48">
        <f t="shared" si="2"/>
        <v>0</v>
      </c>
      <c r="K96" s="48">
        <f t="shared" si="1"/>
        <v>0</v>
      </c>
      <c r="L96" s="48"/>
      <c r="M96" s="48"/>
      <c r="N96" s="48"/>
    </row>
    <row r="97" spans="1:14" x14ac:dyDescent="0.35">
      <c r="A97" s="60" t="s">
        <v>148</v>
      </c>
      <c r="B97" s="25" t="s">
        <v>72</v>
      </c>
      <c r="C97" s="76"/>
      <c r="D97" s="77" t="s">
        <v>24</v>
      </c>
      <c r="E97" s="77"/>
      <c r="F97" s="77" t="s">
        <v>25</v>
      </c>
      <c r="G97" s="77"/>
      <c r="H97" s="78" t="s">
        <v>26</v>
      </c>
      <c r="I97" s="48">
        <f t="shared" si="0"/>
        <v>0</v>
      </c>
      <c r="J97" s="48">
        <f t="shared" si="2"/>
        <v>0</v>
      </c>
      <c r="K97" s="48">
        <f t="shared" si="1"/>
        <v>0</v>
      </c>
      <c r="L97" s="48"/>
      <c r="M97" s="48"/>
      <c r="N97" s="48"/>
    </row>
    <row r="98" spans="1:14" x14ac:dyDescent="0.35">
      <c r="A98" s="60" t="s">
        <v>149</v>
      </c>
      <c r="B98" s="25" t="s">
        <v>2</v>
      </c>
      <c r="C98" s="76"/>
      <c r="D98" s="77" t="s">
        <v>24</v>
      </c>
      <c r="E98" s="77"/>
      <c r="F98" s="77" t="s">
        <v>25</v>
      </c>
      <c r="G98" s="77"/>
      <c r="H98" s="78" t="s">
        <v>26</v>
      </c>
      <c r="I98" s="48">
        <f t="shared" si="0"/>
        <v>0</v>
      </c>
      <c r="J98" s="48">
        <f t="shared" si="2"/>
        <v>0</v>
      </c>
      <c r="K98" s="48">
        <f t="shared" si="1"/>
        <v>0</v>
      </c>
      <c r="L98" s="48"/>
      <c r="M98" s="48"/>
      <c r="N98" s="48"/>
    </row>
    <row r="99" spans="1:14" x14ac:dyDescent="0.35">
      <c r="A99" s="60" t="s">
        <v>150</v>
      </c>
      <c r="B99" s="25" t="s">
        <v>3</v>
      </c>
      <c r="C99" s="76"/>
      <c r="D99" s="77" t="s">
        <v>24</v>
      </c>
      <c r="E99" s="77"/>
      <c r="F99" s="77" t="s">
        <v>25</v>
      </c>
      <c r="G99" s="77"/>
      <c r="H99" s="78" t="s">
        <v>26</v>
      </c>
      <c r="I99" s="48">
        <f t="shared" si="0"/>
        <v>0</v>
      </c>
      <c r="J99" s="48">
        <f t="shared" si="2"/>
        <v>0</v>
      </c>
      <c r="K99" s="48">
        <f t="shared" si="1"/>
        <v>0</v>
      </c>
      <c r="L99" s="48"/>
      <c r="M99" s="48"/>
      <c r="N99" s="48"/>
    </row>
    <row r="100" spans="1:14" x14ac:dyDescent="0.35">
      <c r="A100" s="60" t="s">
        <v>151</v>
      </c>
      <c r="B100" s="25" t="s">
        <v>4</v>
      </c>
      <c r="C100" s="76"/>
      <c r="D100" s="77" t="s">
        <v>24</v>
      </c>
      <c r="E100" s="77"/>
      <c r="F100" s="77" t="s">
        <v>25</v>
      </c>
      <c r="G100" s="77"/>
      <c r="H100" s="78" t="s">
        <v>26</v>
      </c>
      <c r="I100" s="48">
        <f t="shared" si="0"/>
        <v>0</v>
      </c>
      <c r="J100" s="48">
        <f t="shared" si="2"/>
        <v>0</v>
      </c>
      <c r="K100" s="48">
        <f t="shared" si="1"/>
        <v>0</v>
      </c>
      <c r="L100" s="48"/>
      <c r="M100" s="48"/>
      <c r="N100" s="48"/>
    </row>
    <row r="101" spans="1:14" x14ac:dyDescent="0.35">
      <c r="A101" s="60" t="s">
        <v>152</v>
      </c>
      <c r="B101" s="25" t="s">
        <v>5</v>
      </c>
      <c r="C101" s="76"/>
      <c r="D101" s="77" t="s">
        <v>24</v>
      </c>
      <c r="E101" s="77"/>
      <c r="F101" s="77" t="s">
        <v>25</v>
      </c>
      <c r="G101" s="77"/>
      <c r="H101" s="78" t="s">
        <v>26</v>
      </c>
      <c r="I101" s="48">
        <f t="shared" si="0"/>
        <v>0</v>
      </c>
      <c r="J101" s="48">
        <f t="shared" si="2"/>
        <v>0</v>
      </c>
      <c r="K101" s="48">
        <f t="shared" si="1"/>
        <v>0</v>
      </c>
      <c r="L101" s="48"/>
      <c r="M101" s="48"/>
      <c r="N101" s="48"/>
    </row>
    <row r="102" spans="1:14" x14ac:dyDescent="0.35">
      <c r="A102" s="60" t="s">
        <v>153</v>
      </c>
      <c r="B102" s="25" t="s">
        <v>6</v>
      </c>
      <c r="C102" s="76"/>
      <c r="D102" s="77" t="s">
        <v>24</v>
      </c>
      <c r="E102" s="77"/>
      <c r="F102" s="77" t="s">
        <v>25</v>
      </c>
      <c r="G102" s="77"/>
      <c r="H102" s="78" t="s">
        <v>26</v>
      </c>
      <c r="I102" s="48">
        <f t="shared" si="0"/>
        <v>0</v>
      </c>
      <c r="J102" s="48">
        <f t="shared" si="2"/>
        <v>0</v>
      </c>
      <c r="K102" s="48">
        <f t="shared" si="1"/>
        <v>0</v>
      </c>
      <c r="L102" s="48"/>
      <c r="M102" s="48"/>
      <c r="N102" s="48"/>
    </row>
    <row r="103" spans="1:14" x14ac:dyDescent="0.35">
      <c r="A103" s="60" t="s">
        <v>154</v>
      </c>
      <c r="B103" s="25" t="s">
        <v>7</v>
      </c>
      <c r="C103" s="76"/>
      <c r="D103" s="77" t="s">
        <v>24</v>
      </c>
      <c r="E103" s="77"/>
      <c r="F103" s="77" t="s">
        <v>25</v>
      </c>
      <c r="G103" s="77"/>
      <c r="H103" s="78" t="s">
        <v>26</v>
      </c>
      <c r="I103" s="48">
        <f t="shared" si="0"/>
        <v>0</v>
      </c>
      <c r="J103" s="48">
        <f t="shared" si="2"/>
        <v>0</v>
      </c>
      <c r="K103" s="48">
        <f t="shared" si="1"/>
        <v>0</v>
      </c>
      <c r="L103" s="48"/>
      <c r="M103" s="59"/>
      <c r="N103" s="59"/>
    </row>
    <row r="104" spans="1:14" ht="46.5" x14ac:dyDescent="0.35">
      <c r="A104" s="60" t="s">
        <v>155</v>
      </c>
      <c r="B104" s="25" t="s">
        <v>33</v>
      </c>
      <c r="C104" s="76"/>
      <c r="D104" s="77" t="s">
        <v>24</v>
      </c>
      <c r="E104" s="77"/>
      <c r="F104" s="77" t="s">
        <v>25</v>
      </c>
      <c r="G104" s="77"/>
      <c r="H104" s="78" t="s">
        <v>26</v>
      </c>
      <c r="I104" s="48">
        <f t="shared" si="0"/>
        <v>0</v>
      </c>
      <c r="J104" s="48">
        <f t="shared" si="2"/>
        <v>0</v>
      </c>
      <c r="K104" s="48">
        <f t="shared" si="1"/>
        <v>0</v>
      </c>
      <c r="L104" s="48"/>
      <c r="M104" s="48"/>
      <c r="N104" s="48"/>
    </row>
    <row r="105" spans="1:14" ht="62" x14ac:dyDescent="0.35">
      <c r="A105" s="60" t="s">
        <v>156</v>
      </c>
      <c r="B105" s="25" t="s">
        <v>73</v>
      </c>
      <c r="C105" s="76"/>
      <c r="D105" s="77" t="s">
        <v>24</v>
      </c>
      <c r="E105" s="77"/>
      <c r="F105" s="77" t="s">
        <v>25</v>
      </c>
      <c r="G105" s="77"/>
      <c r="H105" s="78" t="s">
        <v>26</v>
      </c>
      <c r="I105" s="48">
        <f t="shared" si="0"/>
        <v>0</v>
      </c>
      <c r="J105" s="48">
        <f>C67</f>
        <v>0</v>
      </c>
      <c r="K105" s="48">
        <f t="shared" si="1"/>
        <v>0</v>
      </c>
      <c r="L105" s="48"/>
      <c r="M105" s="48"/>
      <c r="N105" s="48"/>
    </row>
    <row r="106" spans="1:14" ht="31" x14ac:dyDescent="0.35">
      <c r="A106" s="60" t="s">
        <v>157</v>
      </c>
      <c r="B106" s="25" t="s">
        <v>188</v>
      </c>
      <c r="C106" s="76"/>
      <c r="D106" s="77" t="s">
        <v>24</v>
      </c>
      <c r="E106" s="77"/>
      <c r="F106" s="77" t="s">
        <v>25</v>
      </c>
      <c r="G106" s="77"/>
      <c r="H106" s="78" t="s">
        <v>26</v>
      </c>
      <c r="I106" s="48">
        <f t="shared" si="0"/>
        <v>0</v>
      </c>
      <c r="J106" s="48">
        <f t="shared" ref="J106:J109" si="3">C68</f>
        <v>0</v>
      </c>
      <c r="K106" s="48">
        <f t="shared" si="1"/>
        <v>0</v>
      </c>
      <c r="L106" s="48"/>
      <c r="M106" s="48"/>
      <c r="N106" s="48"/>
    </row>
    <row r="107" spans="1:14" x14ac:dyDescent="0.35">
      <c r="A107" s="60" t="s">
        <v>221</v>
      </c>
      <c r="B107" s="25" t="s">
        <v>189</v>
      </c>
      <c r="C107" s="76"/>
      <c r="D107" s="77" t="s">
        <v>24</v>
      </c>
      <c r="E107" s="77"/>
      <c r="F107" s="77" t="s">
        <v>25</v>
      </c>
      <c r="G107" s="77"/>
      <c r="H107" s="78" t="s">
        <v>26</v>
      </c>
      <c r="I107" s="48">
        <f t="shared" si="0"/>
        <v>0</v>
      </c>
      <c r="J107" s="48">
        <f t="shared" si="3"/>
        <v>0</v>
      </c>
      <c r="K107" s="48">
        <f t="shared" si="1"/>
        <v>0</v>
      </c>
      <c r="L107" s="48"/>
      <c r="M107" s="48"/>
      <c r="N107" s="48"/>
    </row>
    <row r="108" spans="1:14" x14ac:dyDescent="0.35">
      <c r="A108" s="60" t="s">
        <v>222</v>
      </c>
      <c r="B108" s="25" t="s">
        <v>190</v>
      </c>
      <c r="C108" s="76"/>
      <c r="D108" s="77" t="s">
        <v>24</v>
      </c>
      <c r="E108" s="77"/>
      <c r="F108" s="77" t="s">
        <v>25</v>
      </c>
      <c r="G108" s="77"/>
      <c r="H108" s="78" t="s">
        <v>26</v>
      </c>
      <c r="I108" s="48">
        <f t="shared" si="0"/>
        <v>0</v>
      </c>
      <c r="J108" s="48">
        <f t="shared" si="3"/>
        <v>0</v>
      </c>
      <c r="K108" s="48">
        <f t="shared" si="1"/>
        <v>0</v>
      </c>
      <c r="L108" s="48"/>
      <c r="M108" s="48"/>
      <c r="N108" s="48"/>
    </row>
    <row r="109" spans="1:14" ht="46.5" x14ac:dyDescent="0.35">
      <c r="A109" s="60" t="s">
        <v>223</v>
      </c>
      <c r="B109" s="25" t="s">
        <v>220</v>
      </c>
      <c r="C109" s="76"/>
      <c r="D109" s="77" t="s">
        <v>24</v>
      </c>
      <c r="E109" s="77"/>
      <c r="F109" s="77" t="s">
        <v>25</v>
      </c>
      <c r="G109" s="77"/>
      <c r="H109" s="78" t="s">
        <v>26</v>
      </c>
      <c r="I109" s="48">
        <f t="shared" si="0"/>
        <v>0</v>
      </c>
      <c r="J109" s="48">
        <f t="shared" si="3"/>
        <v>0</v>
      </c>
      <c r="K109" s="48">
        <f t="shared" si="1"/>
        <v>0</v>
      </c>
      <c r="L109" s="48"/>
      <c r="M109" s="48"/>
      <c r="N109" s="48"/>
    </row>
    <row r="110" spans="1:14" x14ac:dyDescent="0.35">
      <c r="A110" s="60" t="s">
        <v>224</v>
      </c>
      <c r="B110" s="25" t="s">
        <v>34</v>
      </c>
      <c r="C110" s="76"/>
      <c r="D110" s="77" t="s">
        <v>24</v>
      </c>
      <c r="E110" s="77"/>
      <c r="F110" s="77" t="s">
        <v>25</v>
      </c>
      <c r="G110" s="77"/>
      <c r="H110" s="78" t="s">
        <v>26</v>
      </c>
      <c r="I110" s="48">
        <f t="shared" si="0"/>
        <v>0</v>
      </c>
      <c r="J110" s="48">
        <f>C54+C55+C72</f>
        <v>0</v>
      </c>
      <c r="K110" s="48">
        <f t="shared" si="1"/>
        <v>0</v>
      </c>
      <c r="L110" s="48"/>
      <c r="M110" s="48"/>
      <c r="N110" s="48"/>
    </row>
    <row r="111" spans="1:14" ht="31" x14ac:dyDescent="0.35">
      <c r="A111" s="53">
        <v>12</v>
      </c>
      <c r="B111" s="54" t="s">
        <v>15</v>
      </c>
      <c r="C111" s="72" t="e">
        <f>INT(I111/365)</f>
        <v>#DIV/0!</v>
      </c>
      <c r="D111" s="73" t="s">
        <v>24</v>
      </c>
      <c r="E111" s="73" t="e">
        <f>INT((I111-C111*365)/30.42)</f>
        <v>#DIV/0!</v>
      </c>
      <c r="F111" s="73" t="s">
        <v>25</v>
      </c>
      <c r="G111" s="73" t="e">
        <f>ABS(INT(I111-C111*365-E111*30.42))</f>
        <v>#DIV/0!</v>
      </c>
      <c r="H111" s="74" t="s">
        <v>26</v>
      </c>
      <c r="I111" s="48" t="e">
        <f>K111/J111</f>
        <v>#DIV/0!</v>
      </c>
      <c r="J111" s="48">
        <f>SUM(J113:J118)</f>
        <v>0</v>
      </c>
      <c r="K111" s="48">
        <f>SUM(K113:K118)</f>
        <v>0</v>
      </c>
      <c r="L111" s="48"/>
      <c r="M111" s="48"/>
      <c r="N111" s="48"/>
    </row>
    <row r="112" spans="1:14" x14ac:dyDescent="0.35">
      <c r="A112" s="53" t="s">
        <v>77</v>
      </c>
      <c r="B112" s="57" t="s">
        <v>42</v>
      </c>
      <c r="C112" s="80"/>
      <c r="D112" s="81"/>
      <c r="E112" s="81"/>
      <c r="F112" s="81"/>
      <c r="G112" s="81"/>
      <c r="H112" s="82"/>
      <c r="I112" s="48"/>
      <c r="J112" s="48"/>
      <c r="K112" s="48"/>
      <c r="L112" s="59"/>
      <c r="M112" s="48"/>
      <c r="N112" s="48"/>
    </row>
    <row r="113" spans="1:14" x14ac:dyDescent="0.35">
      <c r="A113" s="60" t="s">
        <v>78</v>
      </c>
      <c r="B113" s="25" t="s">
        <v>0</v>
      </c>
      <c r="C113" s="76"/>
      <c r="D113" s="77" t="s">
        <v>24</v>
      </c>
      <c r="E113" s="77"/>
      <c r="F113" s="77" t="s">
        <v>25</v>
      </c>
      <c r="G113" s="77"/>
      <c r="H113" s="78" t="s">
        <v>26</v>
      </c>
      <c r="I113" s="48">
        <f t="shared" ref="I113:I118" si="4">(C113*365)+(E113*30.42)+G113</f>
        <v>0</v>
      </c>
      <c r="J113" s="48">
        <f>J94</f>
        <v>0</v>
      </c>
      <c r="K113" s="48">
        <f t="shared" ref="K113:K118" si="5">I113*J113</f>
        <v>0</v>
      </c>
      <c r="L113" s="48"/>
      <c r="M113" s="48"/>
      <c r="N113" s="48"/>
    </row>
    <row r="114" spans="1:14" x14ac:dyDescent="0.35">
      <c r="A114" s="60" t="s">
        <v>79</v>
      </c>
      <c r="B114" s="25" t="s">
        <v>1</v>
      </c>
      <c r="C114" s="76"/>
      <c r="D114" s="77" t="s">
        <v>24</v>
      </c>
      <c r="E114" s="77"/>
      <c r="F114" s="77" t="s">
        <v>25</v>
      </c>
      <c r="G114" s="77"/>
      <c r="H114" s="78" t="s">
        <v>26</v>
      </c>
      <c r="I114" s="48">
        <f t="shared" si="4"/>
        <v>0</v>
      </c>
      <c r="J114" s="48">
        <f>J95</f>
        <v>0</v>
      </c>
      <c r="K114" s="48">
        <f t="shared" si="5"/>
        <v>0</v>
      </c>
      <c r="L114" s="48"/>
      <c r="M114" s="48"/>
      <c r="N114" s="48"/>
    </row>
    <row r="115" spans="1:14" x14ac:dyDescent="0.35">
      <c r="A115" s="60" t="s">
        <v>80</v>
      </c>
      <c r="B115" s="25" t="s">
        <v>2</v>
      </c>
      <c r="C115" s="76"/>
      <c r="D115" s="77" t="s">
        <v>24</v>
      </c>
      <c r="E115" s="77"/>
      <c r="F115" s="77" t="s">
        <v>25</v>
      </c>
      <c r="G115" s="77"/>
      <c r="H115" s="78" t="s">
        <v>26</v>
      </c>
      <c r="I115" s="48">
        <f t="shared" si="4"/>
        <v>0</v>
      </c>
      <c r="J115" s="48">
        <v>0</v>
      </c>
      <c r="K115" s="48">
        <f t="shared" si="5"/>
        <v>0</v>
      </c>
      <c r="L115" s="48"/>
      <c r="M115" s="48"/>
      <c r="N115" s="48"/>
    </row>
    <row r="116" spans="1:14" x14ac:dyDescent="0.35">
      <c r="A116" s="60" t="s">
        <v>81</v>
      </c>
      <c r="B116" s="25" t="s">
        <v>3</v>
      </c>
      <c r="C116" s="76"/>
      <c r="D116" s="77" t="s">
        <v>24</v>
      </c>
      <c r="E116" s="77"/>
      <c r="F116" s="77" t="s">
        <v>25</v>
      </c>
      <c r="G116" s="77"/>
      <c r="H116" s="78" t="s">
        <v>26</v>
      </c>
      <c r="I116" s="48">
        <f t="shared" si="4"/>
        <v>0</v>
      </c>
      <c r="J116" s="48">
        <f>J99</f>
        <v>0</v>
      </c>
      <c r="K116" s="48">
        <f t="shared" si="5"/>
        <v>0</v>
      </c>
      <c r="L116" s="48"/>
      <c r="M116" s="48"/>
      <c r="N116" s="48"/>
    </row>
    <row r="117" spans="1:14" x14ac:dyDescent="0.35">
      <c r="A117" s="60" t="s">
        <v>82</v>
      </c>
      <c r="B117" s="25" t="s">
        <v>4</v>
      </c>
      <c r="C117" s="76"/>
      <c r="D117" s="77" t="s">
        <v>24</v>
      </c>
      <c r="E117" s="77"/>
      <c r="F117" s="77" t="s">
        <v>25</v>
      </c>
      <c r="G117" s="77"/>
      <c r="H117" s="78" t="s">
        <v>26</v>
      </c>
      <c r="I117" s="48">
        <f t="shared" si="4"/>
        <v>0</v>
      </c>
      <c r="J117" s="48">
        <v>0</v>
      </c>
      <c r="K117" s="48">
        <f t="shared" si="5"/>
        <v>0</v>
      </c>
      <c r="L117" s="48"/>
      <c r="M117" s="48"/>
      <c r="N117" s="48"/>
    </row>
    <row r="118" spans="1:14" x14ac:dyDescent="0.35">
      <c r="A118" s="60" t="s">
        <v>83</v>
      </c>
      <c r="B118" s="25" t="s">
        <v>34</v>
      </c>
      <c r="C118" s="76"/>
      <c r="D118" s="77" t="s">
        <v>24</v>
      </c>
      <c r="E118" s="77"/>
      <c r="F118" s="77" t="s">
        <v>25</v>
      </c>
      <c r="G118" s="77"/>
      <c r="H118" s="78" t="s">
        <v>26</v>
      </c>
      <c r="I118" s="48">
        <f t="shared" si="4"/>
        <v>0</v>
      </c>
      <c r="J118" s="48">
        <v>0</v>
      </c>
      <c r="K118" s="48">
        <f t="shared" si="5"/>
        <v>0</v>
      </c>
      <c r="L118" s="48"/>
      <c r="M118" s="48"/>
      <c r="N118" s="48"/>
    </row>
    <row r="119" spans="1:14" x14ac:dyDescent="0.35">
      <c r="A119" s="53">
        <v>13</v>
      </c>
      <c r="B119" s="58" t="s">
        <v>16</v>
      </c>
      <c r="C119" s="163"/>
      <c r="D119" s="164"/>
      <c r="E119" s="164"/>
      <c r="F119" s="164"/>
      <c r="G119" s="164"/>
      <c r="H119" s="165"/>
      <c r="I119" s="48"/>
      <c r="J119" s="48"/>
      <c r="K119" s="48"/>
      <c r="L119" s="48"/>
      <c r="M119" s="48"/>
      <c r="N119" s="48"/>
    </row>
    <row r="120" spans="1:14" ht="31" x14ac:dyDescent="0.35">
      <c r="A120" s="53">
        <v>14</v>
      </c>
      <c r="B120" s="54" t="s">
        <v>158</v>
      </c>
      <c r="C120" s="72">
        <f>INT(I120/365)</f>
        <v>0</v>
      </c>
      <c r="D120" s="73" t="s">
        <v>24</v>
      </c>
      <c r="E120" s="73">
        <f>INT((I120-C120*365)/30.42)</f>
        <v>1</v>
      </c>
      <c r="F120" s="73" t="s">
        <v>25</v>
      </c>
      <c r="G120" s="73">
        <f>ABS(INT(I120-C120*365-E120*30.42))</f>
        <v>7</v>
      </c>
      <c r="H120" s="74" t="s">
        <v>26</v>
      </c>
      <c r="I120" s="48">
        <f>K120/J120</f>
        <v>38.265777777777778</v>
      </c>
      <c r="J120" s="48">
        <f>SUM(J122:J138)</f>
        <v>45</v>
      </c>
      <c r="K120" s="48">
        <f>SUM(K122:K138)</f>
        <v>1721.96</v>
      </c>
      <c r="L120" s="48"/>
      <c r="M120" s="48"/>
      <c r="N120" s="48"/>
    </row>
    <row r="121" spans="1:14" x14ac:dyDescent="0.35">
      <c r="A121" s="53" t="s">
        <v>159</v>
      </c>
      <c r="B121" s="57" t="s">
        <v>42</v>
      </c>
      <c r="C121" s="76"/>
      <c r="D121" s="77"/>
      <c r="E121" s="77"/>
      <c r="F121" s="77"/>
      <c r="G121" s="77"/>
      <c r="H121" s="78"/>
      <c r="I121" s="48"/>
      <c r="J121" s="48"/>
      <c r="K121" s="48"/>
      <c r="L121" s="48"/>
      <c r="M121" s="48"/>
      <c r="N121" s="48"/>
    </row>
    <row r="122" spans="1:14" x14ac:dyDescent="0.35">
      <c r="A122" s="60" t="s">
        <v>160</v>
      </c>
      <c r="B122" s="25" t="s">
        <v>0</v>
      </c>
      <c r="C122" s="80"/>
      <c r="D122" s="81" t="s">
        <v>24</v>
      </c>
      <c r="E122" s="81"/>
      <c r="F122" s="81" t="s">
        <v>25</v>
      </c>
      <c r="G122" s="81"/>
      <c r="H122" s="82" t="s">
        <v>26</v>
      </c>
      <c r="I122" s="48">
        <f>(C122*365)+(E122*30.42)+G122</f>
        <v>0</v>
      </c>
      <c r="J122" s="48">
        <f>C140</f>
        <v>0</v>
      </c>
      <c r="K122" s="48">
        <f>I122*J122</f>
        <v>0</v>
      </c>
      <c r="L122" s="48"/>
      <c r="M122" s="48"/>
      <c r="N122" s="48"/>
    </row>
    <row r="123" spans="1:14" x14ac:dyDescent="0.35">
      <c r="A123" s="60" t="s">
        <v>161</v>
      </c>
      <c r="B123" s="25" t="s">
        <v>1</v>
      </c>
      <c r="C123" s="76"/>
      <c r="D123" s="77" t="s">
        <v>24</v>
      </c>
      <c r="E123" s="77"/>
      <c r="F123" s="77" t="s">
        <v>25</v>
      </c>
      <c r="G123" s="77"/>
      <c r="H123" s="78" t="s">
        <v>26</v>
      </c>
      <c r="I123" s="48">
        <f t="shared" ref="I123:I138" si="6">(C123*365)+(E123*30.42)+G123</f>
        <v>0</v>
      </c>
      <c r="J123" s="48">
        <f t="shared" ref="J123:J138" si="7">C141</f>
        <v>0</v>
      </c>
      <c r="K123" s="48">
        <f t="shared" ref="K123:K138" si="8">I123*J123</f>
        <v>0</v>
      </c>
      <c r="L123" s="48"/>
      <c r="M123" s="48"/>
      <c r="N123" s="48"/>
    </row>
    <row r="124" spans="1:14" ht="31" x14ac:dyDescent="0.35">
      <c r="A124" s="60" t="s">
        <v>162</v>
      </c>
      <c r="B124" s="25" t="s">
        <v>71</v>
      </c>
      <c r="C124" s="76"/>
      <c r="D124" s="77" t="s">
        <v>24</v>
      </c>
      <c r="E124" s="77"/>
      <c r="F124" s="77" t="s">
        <v>25</v>
      </c>
      <c r="G124" s="77"/>
      <c r="H124" s="78" t="s">
        <v>26</v>
      </c>
      <c r="I124" s="48">
        <f t="shared" si="6"/>
        <v>0</v>
      </c>
      <c r="J124" s="48">
        <f t="shared" si="7"/>
        <v>0</v>
      </c>
      <c r="K124" s="48">
        <f t="shared" si="8"/>
        <v>0</v>
      </c>
      <c r="L124" s="48"/>
      <c r="M124" s="48"/>
      <c r="N124" s="48"/>
    </row>
    <row r="125" spans="1:14" x14ac:dyDescent="0.35">
      <c r="A125" s="60" t="s">
        <v>163</v>
      </c>
      <c r="B125" s="25" t="s">
        <v>72</v>
      </c>
      <c r="C125" s="76"/>
      <c r="D125" s="77" t="s">
        <v>24</v>
      </c>
      <c r="E125" s="77"/>
      <c r="F125" s="77" t="s">
        <v>25</v>
      </c>
      <c r="G125" s="77"/>
      <c r="H125" s="78" t="s">
        <v>26</v>
      </c>
      <c r="I125" s="48">
        <f t="shared" si="6"/>
        <v>0</v>
      </c>
      <c r="J125" s="48">
        <f t="shared" si="7"/>
        <v>0</v>
      </c>
      <c r="K125" s="48">
        <f t="shared" si="8"/>
        <v>0</v>
      </c>
      <c r="L125" s="48"/>
      <c r="M125" s="48"/>
      <c r="N125" s="48"/>
    </row>
    <row r="126" spans="1:14" x14ac:dyDescent="0.35">
      <c r="A126" s="60" t="s">
        <v>164</v>
      </c>
      <c r="B126" s="25" t="s">
        <v>2</v>
      </c>
      <c r="C126" s="76"/>
      <c r="D126" s="77" t="s">
        <v>24</v>
      </c>
      <c r="E126" s="77"/>
      <c r="F126" s="77" t="s">
        <v>25</v>
      </c>
      <c r="G126" s="77"/>
      <c r="H126" s="78" t="s">
        <v>26</v>
      </c>
      <c r="I126" s="48">
        <f t="shared" si="6"/>
        <v>0</v>
      </c>
      <c r="J126" s="48">
        <f t="shared" si="7"/>
        <v>0</v>
      </c>
      <c r="K126" s="48">
        <f t="shared" si="8"/>
        <v>0</v>
      </c>
      <c r="L126" s="48"/>
      <c r="M126" s="48"/>
      <c r="N126" s="48"/>
    </row>
    <row r="127" spans="1:14" x14ac:dyDescent="0.35">
      <c r="A127" s="60" t="s">
        <v>165</v>
      </c>
      <c r="B127" s="25" t="s">
        <v>3</v>
      </c>
      <c r="C127" s="76"/>
      <c r="D127" s="77" t="s">
        <v>24</v>
      </c>
      <c r="E127" s="77"/>
      <c r="F127" s="77" t="s">
        <v>25</v>
      </c>
      <c r="G127" s="77">
        <v>30</v>
      </c>
      <c r="H127" s="78" t="s">
        <v>26</v>
      </c>
      <c r="I127" s="48">
        <f t="shared" si="6"/>
        <v>30</v>
      </c>
      <c r="J127" s="48">
        <f t="shared" si="7"/>
        <v>1</v>
      </c>
      <c r="K127" s="48">
        <f t="shared" si="8"/>
        <v>30</v>
      </c>
      <c r="L127" s="48"/>
      <c r="M127" s="48"/>
      <c r="N127" s="48"/>
    </row>
    <row r="128" spans="1:14" x14ac:dyDescent="0.35">
      <c r="A128" s="60" t="s">
        <v>166</v>
      </c>
      <c r="B128" s="25" t="s">
        <v>4</v>
      </c>
      <c r="C128" s="76"/>
      <c r="D128" s="77" t="s">
        <v>24</v>
      </c>
      <c r="E128" s="77"/>
      <c r="F128" s="77" t="s">
        <v>25</v>
      </c>
      <c r="G128" s="77">
        <v>70</v>
      </c>
      <c r="H128" s="78" t="s">
        <v>26</v>
      </c>
      <c r="I128" s="48">
        <f t="shared" si="6"/>
        <v>70</v>
      </c>
      <c r="J128" s="48">
        <f t="shared" si="7"/>
        <v>3</v>
      </c>
      <c r="K128" s="48">
        <f t="shared" si="8"/>
        <v>210</v>
      </c>
      <c r="L128" s="48"/>
      <c r="M128" s="48"/>
      <c r="N128" s="48"/>
    </row>
    <row r="129" spans="1:14" x14ac:dyDescent="0.35">
      <c r="A129" s="60" t="s">
        <v>167</v>
      </c>
      <c r="B129" s="25" t="s">
        <v>5</v>
      </c>
      <c r="C129" s="76"/>
      <c r="D129" s="77" t="s">
        <v>24</v>
      </c>
      <c r="E129" s="77"/>
      <c r="F129" s="77" t="s">
        <v>25</v>
      </c>
      <c r="G129" s="77"/>
      <c r="H129" s="78" t="s">
        <v>26</v>
      </c>
      <c r="I129" s="48">
        <f t="shared" si="6"/>
        <v>0</v>
      </c>
      <c r="J129" s="48">
        <f t="shared" si="7"/>
        <v>0</v>
      </c>
      <c r="K129" s="48">
        <f t="shared" si="8"/>
        <v>0</v>
      </c>
      <c r="L129" s="48"/>
      <c r="M129" s="48"/>
      <c r="N129" s="48"/>
    </row>
    <row r="130" spans="1:14" x14ac:dyDescent="0.35">
      <c r="A130" s="60" t="s">
        <v>168</v>
      </c>
      <c r="B130" s="25" t="s">
        <v>6</v>
      </c>
      <c r="C130" s="76"/>
      <c r="D130" s="77" t="s">
        <v>24</v>
      </c>
      <c r="E130" s="77"/>
      <c r="F130" s="77" t="s">
        <v>25</v>
      </c>
      <c r="G130" s="77">
        <v>72</v>
      </c>
      <c r="H130" s="78" t="s">
        <v>26</v>
      </c>
      <c r="I130" s="48">
        <f t="shared" si="6"/>
        <v>72</v>
      </c>
      <c r="J130" s="48">
        <f t="shared" si="7"/>
        <v>2</v>
      </c>
      <c r="K130" s="48">
        <f t="shared" si="8"/>
        <v>144</v>
      </c>
      <c r="L130" s="48"/>
      <c r="M130" s="48"/>
      <c r="N130" s="48"/>
    </row>
    <row r="131" spans="1:14" x14ac:dyDescent="0.35">
      <c r="A131" s="60" t="s">
        <v>169</v>
      </c>
      <c r="B131" s="25" t="s">
        <v>7</v>
      </c>
      <c r="C131" s="76"/>
      <c r="D131" s="77" t="s">
        <v>24</v>
      </c>
      <c r="E131" s="77"/>
      <c r="F131" s="77" t="s">
        <v>25</v>
      </c>
      <c r="G131" s="77"/>
      <c r="H131" s="78" t="s">
        <v>26</v>
      </c>
      <c r="I131" s="48">
        <f t="shared" si="6"/>
        <v>0</v>
      </c>
      <c r="J131" s="48">
        <f t="shared" si="7"/>
        <v>0</v>
      </c>
      <c r="K131" s="48">
        <f t="shared" si="8"/>
        <v>0</v>
      </c>
      <c r="L131" s="48"/>
      <c r="M131" s="48"/>
      <c r="N131" s="48"/>
    </row>
    <row r="132" spans="1:14" ht="46.5" x14ac:dyDescent="0.35">
      <c r="A132" s="60" t="s">
        <v>170</v>
      </c>
      <c r="B132" s="25" t="s">
        <v>33</v>
      </c>
      <c r="C132" s="76"/>
      <c r="D132" s="77" t="s">
        <v>24</v>
      </c>
      <c r="E132" s="77"/>
      <c r="F132" s="77" t="s">
        <v>25</v>
      </c>
      <c r="G132" s="77">
        <v>0</v>
      </c>
      <c r="H132" s="78" t="s">
        <v>26</v>
      </c>
      <c r="I132" s="48">
        <f t="shared" si="6"/>
        <v>0</v>
      </c>
      <c r="J132" s="48">
        <f t="shared" si="7"/>
        <v>0</v>
      </c>
      <c r="K132" s="48">
        <f t="shared" si="8"/>
        <v>0</v>
      </c>
      <c r="L132" s="48"/>
      <c r="M132" s="48"/>
      <c r="N132" s="48"/>
    </row>
    <row r="133" spans="1:14" ht="62" x14ac:dyDescent="0.35">
      <c r="A133" s="60" t="s">
        <v>171</v>
      </c>
      <c r="B133" s="25" t="s">
        <v>73</v>
      </c>
      <c r="C133" s="76"/>
      <c r="D133" s="77" t="s">
        <v>24</v>
      </c>
      <c r="E133" s="77"/>
      <c r="F133" s="77" t="s">
        <v>25</v>
      </c>
      <c r="G133" s="77">
        <v>0</v>
      </c>
      <c r="H133" s="78" t="s">
        <v>26</v>
      </c>
      <c r="I133" s="48">
        <f t="shared" si="6"/>
        <v>0</v>
      </c>
      <c r="J133" s="48">
        <f t="shared" si="7"/>
        <v>0</v>
      </c>
      <c r="K133" s="48">
        <f t="shared" si="8"/>
        <v>0</v>
      </c>
      <c r="L133" s="48"/>
      <c r="M133" s="48"/>
      <c r="N133" s="48"/>
    </row>
    <row r="134" spans="1:14" ht="31" x14ac:dyDescent="0.35">
      <c r="A134" s="60" t="s">
        <v>172</v>
      </c>
      <c r="B134" s="25" t="s">
        <v>188</v>
      </c>
      <c r="C134" s="76"/>
      <c r="D134" s="77" t="s">
        <v>24</v>
      </c>
      <c r="E134" s="77"/>
      <c r="F134" s="77" t="s">
        <v>25</v>
      </c>
      <c r="G134" s="77"/>
      <c r="H134" s="78" t="s">
        <v>26</v>
      </c>
      <c r="I134" s="48">
        <f t="shared" si="6"/>
        <v>0</v>
      </c>
      <c r="J134" s="48">
        <f t="shared" si="7"/>
        <v>0</v>
      </c>
      <c r="K134" s="48">
        <f t="shared" si="8"/>
        <v>0</v>
      </c>
      <c r="L134" s="48"/>
      <c r="M134" s="48"/>
      <c r="N134" s="48"/>
    </row>
    <row r="135" spans="1:14" x14ac:dyDescent="0.35">
      <c r="A135" s="60" t="s">
        <v>211</v>
      </c>
      <c r="B135" s="25" t="s">
        <v>189</v>
      </c>
      <c r="C135" s="76"/>
      <c r="D135" s="77" t="s">
        <v>24</v>
      </c>
      <c r="E135" s="77"/>
      <c r="F135" s="77" t="s">
        <v>25</v>
      </c>
      <c r="G135" s="77">
        <v>30</v>
      </c>
      <c r="H135" s="78" t="s">
        <v>26</v>
      </c>
      <c r="I135" s="48">
        <f t="shared" si="6"/>
        <v>30</v>
      </c>
      <c r="J135" s="48">
        <f t="shared" si="7"/>
        <v>1</v>
      </c>
      <c r="K135" s="48">
        <f t="shared" si="8"/>
        <v>30</v>
      </c>
      <c r="L135" s="48"/>
      <c r="M135" s="48"/>
      <c r="N135" s="48"/>
    </row>
    <row r="136" spans="1:14" x14ac:dyDescent="0.35">
      <c r="A136" s="60" t="s">
        <v>212</v>
      </c>
      <c r="B136" s="25" t="s">
        <v>190</v>
      </c>
      <c r="C136" s="76"/>
      <c r="D136" s="77" t="s">
        <v>24</v>
      </c>
      <c r="E136" s="77"/>
      <c r="F136" s="77" t="s">
        <v>25</v>
      </c>
      <c r="G136" s="77"/>
      <c r="H136" s="78" t="s">
        <v>26</v>
      </c>
      <c r="I136" s="48">
        <f t="shared" si="6"/>
        <v>0</v>
      </c>
      <c r="J136" s="48">
        <f t="shared" si="7"/>
        <v>0</v>
      </c>
      <c r="K136" s="48">
        <f t="shared" si="8"/>
        <v>0</v>
      </c>
      <c r="L136" s="48"/>
      <c r="M136" s="48"/>
      <c r="N136" s="48"/>
    </row>
    <row r="137" spans="1:14" ht="46.5" x14ac:dyDescent="0.35">
      <c r="A137" s="60" t="s">
        <v>213</v>
      </c>
      <c r="B137" s="25" t="s">
        <v>220</v>
      </c>
      <c r="C137" s="76"/>
      <c r="D137" s="77" t="s">
        <v>24</v>
      </c>
      <c r="E137" s="77"/>
      <c r="F137" s="77" t="s">
        <v>25</v>
      </c>
      <c r="G137" s="77"/>
      <c r="H137" s="78" t="s">
        <v>26</v>
      </c>
      <c r="I137" s="48">
        <f t="shared" si="6"/>
        <v>0</v>
      </c>
      <c r="J137" s="48">
        <f t="shared" si="7"/>
        <v>0</v>
      </c>
      <c r="K137" s="48">
        <f t="shared" si="8"/>
        <v>0</v>
      </c>
      <c r="L137" s="48"/>
      <c r="M137" s="48"/>
      <c r="N137" s="48"/>
    </row>
    <row r="138" spans="1:14" x14ac:dyDescent="0.35">
      <c r="A138" s="60" t="s">
        <v>214</v>
      </c>
      <c r="B138" s="25" t="s">
        <v>34</v>
      </c>
      <c r="C138" s="76"/>
      <c r="D138" s="77" t="s">
        <v>24</v>
      </c>
      <c r="E138" s="77">
        <v>1</v>
      </c>
      <c r="F138" s="77" t="s">
        <v>25</v>
      </c>
      <c r="G138" s="77">
        <v>4</v>
      </c>
      <c r="H138" s="78" t="s">
        <v>26</v>
      </c>
      <c r="I138" s="48">
        <f t="shared" si="6"/>
        <v>34.42</v>
      </c>
      <c r="J138" s="48">
        <f t="shared" si="7"/>
        <v>38</v>
      </c>
      <c r="K138" s="48">
        <f t="shared" si="8"/>
        <v>1307.96</v>
      </c>
      <c r="L138" s="48"/>
      <c r="M138" s="48"/>
      <c r="N138" s="48"/>
    </row>
    <row r="139" spans="1:14" ht="31" x14ac:dyDescent="0.35">
      <c r="A139" s="60">
        <v>15</v>
      </c>
      <c r="B139" s="54" t="s">
        <v>173</v>
      </c>
      <c r="C139" s="162">
        <f>SUM(C140:H156)</f>
        <v>45</v>
      </c>
      <c r="D139" s="162"/>
      <c r="E139" s="162"/>
      <c r="F139" s="162"/>
      <c r="G139" s="162"/>
      <c r="H139" s="162"/>
      <c r="I139" s="69">
        <f>C38</f>
        <v>0</v>
      </c>
      <c r="J139" s="48"/>
      <c r="K139" s="48"/>
      <c r="L139" s="48"/>
      <c r="M139" s="48"/>
      <c r="N139" s="48"/>
    </row>
    <row r="140" spans="1:14" x14ac:dyDescent="0.35">
      <c r="A140" s="60" t="s">
        <v>45</v>
      </c>
      <c r="B140" s="25" t="s">
        <v>0</v>
      </c>
      <c r="C140" s="163"/>
      <c r="D140" s="164"/>
      <c r="E140" s="164"/>
      <c r="F140" s="164"/>
      <c r="G140" s="164"/>
      <c r="H140" s="165"/>
      <c r="I140" s="48"/>
      <c r="J140" s="48"/>
      <c r="K140" s="48"/>
      <c r="L140" s="48"/>
      <c r="M140" s="48"/>
      <c r="N140" s="48"/>
    </row>
    <row r="141" spans="1:14" x14ac:dyDescent="0.35">
      <c r="A141" s="60" t="s">
        <v>174</v>
      </c>
      <c r="B141" s="25" t="s">
        <v>1</v>
      </c>
      <c r="C141" s="163"/>
      <c r="D141" s="164"/>
      <c r="E141" s="164"/>
      <c r="F141" s="164"/>
      <c r="G141" s="164"/>
      <c r="H141" s="165"/>
      <c r="I141" s="48"/>
      <c r="J141" s="48"/>
      <c r="K141" s="48"/>
      <c r="L141" s="48"/>
      <c r="M141" s="48"/>
      <c r="N141" s="48"/>
    </row>
    <row r="142" spans="1:14" ht="31" x14ac:dyDescent="0.35">
      <c r="A142" s="60" t="s">
        <v>175</v>
      </c>
      <c r="B142" s="25" t="s">
        <v>71</v>
      </c>
      <c r="C142" s="163"/>
      <c r="D142" s="164"/>
      <c r="E142" s="164"/>
      <c r="F142" s="164"/>
      <c r="G142" s="164"/>
      <c r="H142" s="165"/>
      <c r="I142" s="48"/>
      <c r="J142" s="48"/>
      <c r="K142" s="48"/>
      <c r="L142" s="48"/>
      <c r="M142" s="48"/>
      <c r="N142" s="48"/>
    </row>
    <row r="143" spans="1:14" x14ac:dyDescent="0.35">
      <c r="A143" s="60" t="s">
        <v>176</v>
      </c>
      <c r="B143" s="25" t="s">
        <v>72</v>
      </c>
      <c r="C143" s="163"/>
      <c r="D143" s="164"/>
      <c r="E143" s="164"/>
      <c r="F143" s="164"/>
      <c r="G143" s="164"/>
      <c r="H143" s="165"/>
      <c r="I143" s="48"/>
      <c r="J143" s="48"/>
      <c r="K143" s="48"/>
      <c r="L143" s="48"/>
      <c r="M143" s="48"/>
      <c r="N143" s="48"/>
    </row>
    <row r="144" spans="1:14" x14ac:dyDescent="0.35">
      <c r="A144" s="60" t="s">
        <v>177</v>
      </c>
      <c r="B144" s="25" t="s">
        <v>2</v>
      </c>
      <c r="C144" s="163"/>
      <c r="D144" s="164"/>
      <c r="E144" s="164"/>
      <c r="F144" s="164"/>
      <c r="G144" s="164"/>
      <c r="H144" s="165"/>
      <c r="I144" s="48"/>
      <c r="J144" s="48"/>
      <c r="K144" s="48"/>
      <c r="L144" s="48"/>
      <c r="M144" s="48"/>
      <c r="N144" s="48"/>
    </row>
    <row r="145" spans="1:14" x14ac:dyDescent="0.35">
      <c r="A145" s="60" t="s">
        <v>178</v>
      </c>
      <c r="B145" s="25" t="s">
        <v>3</v>
      </c>
      <c r="C145" s="163">
        <v>1</v>
      </c>
      <c r="D145" s="164"/>
      <c r="E145" s="164"/>
      <c r="F145" s="164"/>
      <c r="G145" s="164"/>
      <c r="H145" s="165"/>
      <c r="I145" s="48"/>
      <c r="J145" s="48"/>
      <c r="K145" s="48"/>
      <c r="L145" s="48"/>
      <c r="M145" s="48"/>
      <c r="N145" s="48"/>
    </row>
    <row r="146" spans="1:14" x14ac:dyDescent="0.35">
      <c r="A146" s="60" t="s">
        <v>179</v>
      </c>
      <c r="B146" s="25" t="s">
        <v>4</v>
      </c>
      <c r="C146" s="163">
        <v>3</v>
      </c>
      <c r="D146" s="164"/>
      <c r="E146" s="164"/>
      <c r="F146" s="164"/>
      <c r="G146" s="164"/>
      <c r="H146" s="165"/>
      <c r="I146" s="48"/>
      <c r="J146" s="48"/>
      <c r="K146" s="48"/>
      <c r="L146" s="48"/>
      <c r="M146" s="48"/>
      <c r="N146" s="48"/>
    </row>
    <row r="147" spans="1:14" x14ac:dyDescent="0.35">
      <c r="A147" s="60" t="s">
        <v>180</v>
      </c>
      <c r="B147" s="25" t="s">
        <v>5</v>
      </c>
      <c r="C147" s="163"/>
      <c r="D147" s="164"/>
      <c r="E147" s="164"/>
      <c r="F147" s="164"/>
      <c r="G147" s="164"/>
      <c r="H147" s="165"/>
      <c r="I147" s="48"/>
      <c r="J147" s="48"/>
      <c r="K147" s="48"/>
      <c r="L147" s="48"/>
      <c r="M147" s="48"/>
      <c r="N147" s="48"/>
    </row>
    <row r="148" spans="1:14" x14ac:dyDescent="0.35">
      <c r="A148" s="60" t="s">
        <v>181</v>
      </c>
      <c r="B148" s="25" t="s">
        <v>6</v>
      </c>
      <c r="C148" s="163">
        <v>2</v>
      </c>
      <c r="D148" s="164"/>
      <c r="E148" s="164"/>
      <c r="F148" s="164"/>
      <c r="G148" s="164"/>
      <c r="H148" s="165"/>
      <c r="I148" s="48"/>
      <c r="J148" s="48"/>
      <c r="K148" s="48"/>
      <c r="L148" s="48"/>
      <c r="M148" s="48"/>
      <c r="N148" s="48"/>
    </row>
    <row r="149" spans="1:14" x14ac:dyDescent="0.35">
      <c r="A149" s="60" t="s">
        <v>182</v>
      </c>
      <c r="B149" s="25" t="s">
        <v>7</v>
      </c>
      <c r="C149" s="163"/>
      <c r="D149" s="164"/>
      <c r="E149" s="164"/>
      <c r="F149" s="164"/>
      <c r="G149" s="164"/>
      <c r="H149" s="165"/>
      <c r="I149" s="48"/>
      <c r="J149" s="48"/>
      <c r="K149" s="48"/>
      <c r="L149" s="48"/>
      <c r="M149" s="48"/>
      <c r="N149" s="48"/>
    </row>
    <row r="150" spans="1:14" ht="46.5" x14ac:dyDescent="0.35">
      <c r="A150" s="60" t="s">
        <v>183</v>
      </c>
      <c r="B150" s="25" t="s">
        <v>33</v>
      </c>
      <c r="C150" s="163"/>
      <c r="D150" s="164"/>
      <c r="E150" s="164"/>
      <c r="F150" s="164"/>
      <c r="G150" s="164"/>
      <c r="H150" s="165"/>
      <c r="I150" s="48"/>
      <c r="J150" s="48"/>
      <c r="K150" s="48"/>
      <c r="L150" s="48"/>
      <c r="M150" s="48"/>
      <c r="N150" s="48"/>
    </row>
    <row r="151" spans="1:14" ht="62" x14ac:dyDescent="0.35">
      <c r="A151" s="60" t="s">
        <v>184</v>
      </c>
      <c r="B151" s="25" t="s">
        <v>73</v>
      </c>
      <c r="C151" s="163"/>
      <c r="D151" s="164"/>
      <c r="E151" s="164"/>
      <c r="F151" s="164"/>
      <c r="G151" s="164"/>
      <c r="H151" s="165"/>
      <c r="I151" s="48"/>
      <c r="J151" s="48"/>
      <c r="K151" s="48"/>
      <c r="L151" s="48"/>
      <c r="M151" s="48"/>
      <c r="N151" s="48"/>
    </row>
    <row r="152" spans="1:14" ht="31" x14ac:dyDescent="0.35">
      <c r="A152" s="60" t="s">
        <v>185</v>
      </c>
      <c r="B152" s="25" t="s">
        <v>188</v>
      </c>
      <c r="C152" s="163"/>
      <c r="D152" s="164"/>
      <c r="E152" s="164"/>
      <c r="F152" s="164"/>
      <c r="G152" s="164"/>
      <c r="H152" s="165"/>
      <c r="I152" s="48"/>
      <c r="J152" s="48"/>
      <c r="K152" s="48"/>
      <c r="L152" s="48"/>
      <c r="M152" s="48"/>
      <c r="N152" s="48"/>
    </row>
    <row r="153" spans="1:14" x14ac:dyDescent="0.35">
      <c r="A153" s="60" t="s">
        <v>215</v>
      </c>
      <c r="B153" s="25" t="s">
        <v>189</v>
      </c>
      <c r="C153" s="163">
        <v>1</v>
      </c>
      <c r="D153" s="164"/>
      <c r="E153" s="164"/>
      <c r="F153" s="164"/>
      <c r="G153" s="164"/>
      <c r="H153" s="165"/>
      <c r="I153" s="48"/>
      <c r="J153" s="48"/>
      <c r="K153" s="48"/>
      <c r="L153" s="48"/>
      <c r="M153" s="48"/>
      <c r="N153" s="48"/>
    </row>
    <row r="154" spans="1:14" x14ac:dyDescent="0.35">
      <c r="A154" s="60" t="s">
        <v>216</v>
      </c>
      <c r="B154" s="25" t="s">
        <v>190</v>
      </c>
      <c r="C154" s="163"/>
      <c r="D154" s="164"/>
      <c r="E154" s="164"/>
      <c r="F154" s="164"/>
      <c r="G154" s="164"/>
      <c r="H154" s="165"/>
      <c r="I154" s="48"/>
      <c r="J154" s="48"/>
      <c r="K154" s="48"/>
      <c r="L154" s="48"/>
      <c r="M154" s="48"/>
      <c r="N154" s="48"/>
    </row>
    <row r="155" spans="1:14" ht="46.5" x14ac:dyDescent="0.35">
      <c r="A155" s="60" t="s">
        <v>217</v>
      </c>
      <c r="B155" s="25" t="s">
        <v>220</v>
      </c>
      <c r="C155" s="163"/>
      <c r="D155" s="164"/>
      <c r="E155" s="164"/>
      <c r="F155" s="164"/>
      <c r="G155" s="164"/>
      <c r="H155" s="165"/>
      <c r="I155" s="48"/>
      <c r="J155" s="48"/>
      <c r="K155" s="48"/>
      <c r="L155" s="48"/>
      <c r="M155" s="48"/>
      <c r="N155" s="48"/>
    </row>
    <row r="156" spans="1:14" x14ac:dyDescent="0.35">
      <c r="A156" s="60" t="s">
        <v>218</v>
      </c>
      <c r="B156" s="25" t="s">
        <v>34</v>
      </c>
      <c r="C156" s="163">
        <v>38</v>
      </c>
      <c r="D156" s="164"/>
      <c r="E156" s="164"/>
      <c r="F156" s="164"/>
      <c r="G156" s="164"/>
      <c r="H156" s="165"/>
      <c r="I156" s="48"/>
      <c r="J156" s="48"/>
      <c r="K156" s="48"/>
      <c r="L156" s="48"/>
      <c r="M156" s="48"/>
      <c r="N156" s="48"/>
    </row>
  </sheetData>
  <mergeCells count="98">
    <mergeCell ref="C17:H17"/>
    <mergeCell ref="C12:H12"/>
    <mergeCell ref="C13:H13"/>
    <mergeCell ref="C14:H14"/>
    <mergeCell ref="C15:H15"/>
    <mergeCell ref="C16:H16"/>
    <mergeCell ref="C29:H29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41:H41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53:H53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65:H65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77:H77"/>
    <mergeCell ref="C66:H66"/>
    <mergeCell ref="C67:H67"/>
    <mergeCell ref="C68:H68"/>
    <mergeCell ref="C69:H69"/>
    <mergeCell ref="C70:H70"/>
    <mergeCell ref="C71:H71"/>
    <mergeCell ref="C72:H72"/>
    <mergeCell ref="C73:H73"/>
    <mergeCell ref="C74:H74"/>
    <mergeCell ref="C75:H75"/>
    <mergeCell ref="C76:H76"/>
    <mergeCell ref="C89:H89"/>
    <mergeCell ref="C78:H78"/>
    <mergeCell ref="C79:H79"/>
    <mergeCell ref="C80:H80"/>
    <mergeCell ref="C81:H81"/>
    <mergeCell ref="C82:H82"/>
    <mergeCell ref="C83:H83"/>
    <mergeCell ref="C84:H84"/>
    <mergeCell ref="C85:H85"/>
    <mergeCell ref="C86:H86"/>
    <mergeCell ref="C87:H87"/>
    <mergeCell ref="C88:H88"/>
    <mergeCell ref="C148:H148"/>
    <mergeCell ref="C90:H90"/>
    <mergeCell ref="C119:H119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55:H155"/>
    <mergeCell ref="C156:H156"/>
    <mergeCell ref="C149:H149"/>
    <mergeCell ref="C150:H150"/>
    <mergeCell ref="C151:H151"/>
    <mergeCell ref="C152:H152"/>
    <mergeCell ref="C153:H153"/>
    <mergeCell ref="C154:H15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2:K168"/>
  <sheetViews>
    <sheetView topLeftCell="A34" workbookViewId="0">
      <selection activeCell="J164" sqref="J164"/>
    </sheetView>
  </sheetViews>
  <sheetFormatPr defaultRowHeight="15.5" x14ac:dyDescent="0.35"/>
  <cols>
    <col min="2" max="2" width="37.75" customWidth="1"/>
    <col min="3" max="3" width="6.08203125" customWidth="1"/>
    <col min="4" max="4" width="6" customWidth="1"/>
    <col min="5" max="5" width="5.75" customWidth="1"/>
    <col min="6" max="6" width="5.33203125" customWidth="1"/>
    <col min="7" max="7" width="6.33203125" customWidth="1"/>
    <col min="8" max="8" width="5.83203125" customWidth="1"/>
  </cols>
  <sheetData>
    <row r="12" spans="1:11" x14ac:dyDescent="0.35">
      <c r="A12" s="51" t="s">
        <v>85</v>
      </c>
      <c r="B12" s="52" t="s">
        <v>28</v>
      </c>
      <c r="C12" s="169" t="s">
        <v>29</v>
      </c>
      <c r="D12" s="170"/>
      <c r="E12" s="170"/>
      <c r="F12" s="170"/>
      <c r="G12" s="170"/>
      <c r="H12" s="171"/>
      <c r="I12" s="48"/>
      <c r="J12" s="48"/>
      <c r="K12" s="48"/>
    </row>
    <row r="13" spans="1:11" x14ac:dyDescent="0.35">
      <c r="A13" s="53">
        <v>1</v>
      </c>
      <c r="B13" s="54" t="s">
        <v>226</v>
      </c>
      <c r="C13" s="163">
        <v>7</v>
      </c>
      <c r="D13" s="164"/>
      <c r="E13" s="164"/>
      <c r="F13" s="164"/>
      <c r="G13" s="164"/>
      <c r="H13" s="165"/>
      <c r="I13" s="48"/>
      <c r="J13" s="48"/>
      <c r="K13" s="48"/>
    </row>
    <row r="14" spans="1:11" ht="31" x14ac:dyDescent="0.35">
      <c r="A14" s="53" t="s">
        <v>47</v>
      </c>
      <c r="B14" s="54" t="s">
        <v>227</v>
      </c>
      <c r="C14" s="163"/>
      <c r="D14" s="164"/>
      <c r="E14" s="164"/>
      <c r="F14" s="164"/>
      <c r="G14" s="164"/>
      <c r="H14" s="165"/>
      <c r="I14" s="48"/>
      <c r="J14" s="48"/>
      <c r="K14" s="48"/>
    </row>
    <row r="15" spans="1:11" x14ac:dyDescent="0.35">
      <c r="A15" s="53">
        <v>2</v>
      </c>
      <c r="B15" s="55" t="s">
        <v>228</v>
      </c>
      <c r="C15" s="166">
        <f>SUM(C18:H36)</f>
        <v>0</v>
      </c>
      <c r="D15" s="167"/>
      <c r="E15" s="167"/>
      <c r="F15" s="167"/>
      <c r="G15" s="167"/>
      <c r="H15" s="168"/>
      <c r="I15" s="48"/>
      <c r="J15" s="48"/>
      <c r="K15" s="48"/>
    </row>
    <row r="16" spans="1:11" ht="31" x14ac:dyDescent="0.35">
      <c r="A16" s="53" t="s">
        <v>90</v>
      </c>
      <c r="B16" s="54" t="s">
        <v>227</v>
      </c>
      <c r="C16" s="163"/>
      <c r="D16" s="164"/>
      <c r="E16" s="164"/>
      <c r="F16" s="164"/>
      <c r="G16" s="164"/>
      <c r="H16" s="165"/>
      <c r="I16" s="48"/>
      <c r="J16" s="48"/>
      <c r="K16" s="48"/>
    </row>
    <row r="17" spans="1:11" x14ac:dyDescent="0.35">
      <c r="A17" s="53" t="s">
        <v>91</v>
      </c>
      <c r="B17" s="56" t="s">
        <v>42</v>
      </c>
      <c r="C17" s="163"/>
      <c r="D17" s="164"/>
      <c r="E17" s="164"/>
      <c r="F17" s="164"/>
      <c r="G17" s="164"/>
      <c r="H17" s="165"/>
      <c r="I17" s="48"/>
      <c r="J17" s="48"/>
      <c r="K17" s="48"/>
    </row>
    <row r="18" spans="1:11" x14ac:dyDescent="0.35">
      <c r="A18" s="53" t="s">
        <v>92</v>
      </c>
      <c r="B18" s="56" t="s">
        <v>229</v>
      </c>
      <c r="C18" s="163"/>
      <c r="D18" s="164"/>
      <c r="E18" s="164"/>
      <c r="F18" s="164"/>
      <c r="G18" s="164"/>
      <c r="H18" s="165"/>
      <c r="I18" s="48"/>
      <c r="J18" s="48"/>
      <c r="K18" s="48"/>
    </row>
    <row r="19" spans="1:11" ht="31" x14ac:dyDescent="0.35">
      <c r="A19" s="53" t="s">
        <v>93</v>
      </c>
      <c r="B19" s="56" t="s">
        <v>230</v>
      </c>
      <c r="C19" s="163"/>
      <c r="D19" s="164"/>
      <c r="E19" s="164"/>
      <c r="F19" s="164"/>
      <c r="G19" s="164"/>
      <c r="H19" s="165"/>
      <c r="I19" s="48"/>
      <c r="J19" s="48"/>
      <c r="K19" s="48"/>
    </row>
    <row r="20" spans="1:11" ht="62" x14ac:dyDescent="0.35">
      <c r="A20" s="53" t="s">
        <v>94</v>
      </c>
      <c r="B20" s="56" t="s">
        <v>231</v>
      </c>
      <c r="C20" s="163"/>
      <c r="D20" s="164"/>
      <c r="E20" s="164"/>
      <c r="F20" s="164"/>
      <c r="G20" s="164"/>
      <c r="H20" s="165"/>
      <c r="I20" s="48"/>
      <c r="J20" s="48"/>
      <c r="K20" s="48"/>
    </row>
    <row r="21" spans="1:11" x14ac:dyDescent="0.35">
      <c r="A21" s="53" t="s">
        <v>95</v>
      </c>
      <c r="B21" s="56" t="s">
        <v>232</v>
      </c>
      <c r="C21" s="163"/>
      <c r="D21" s="164"/>
      <c r="E21" s="164"/>
      <c r="F21" s="164"/>
      <c r="G21" s="164"/>
      <c r="H21" s="165"/>
      <c r="I21" s="48"/>
      <c r="J21" s="48"/>
      <c r="K21" s="48"/>
    </row>
    <row r="22" spans="1:11" ht="31" x14ac:dyDescent="0.35">
      <c r="A22" s="53" t="s">
        <v>96</v>
      </c>
      <c r="B22" s="56" t="s">
        <v>233</v>
      </c>
      <c r="C22" s="163"/>
      <c r="D22" s="164"/>
      <c r="E22" s="164"/>
      <c r="F22" s="164"/>
      <c r="G22" s="164"/>
      <c r="H22" s="165"/>
      <c r="I22" s="48"/>
      <c r="J22" s="48"/>
      <c r="K22" s="48"/>
    </row>
    <row r="23" spans="1:11" x14ac:dyDescent="0.35">
      <c r="A23" s="53" t="s">
        <v>97</v>
      </c>
      <c r="B23" s="56" t="s">
        <v>234</v>
      </c>
      <c r="C23" s="163"/>
      <c r="D23" s="164"/>
      <c r="E23" s="164"/>
      <c r="F23" s="164"/>
      <c r="G23" s="164"/>
      <c r="H23" s="165"/>
      <c r="I23" s="48"/>
      <c r="J23" s="48"/>
      <c r="K23" s="48"/>
    </row>
    <row r="24" spans="1:11" x14ac:dyDescent="0.35">
      <c r="A24" s="53" t="s">
        <v>98</v>
      </c>
      <c r="B24" s="56" t="s">
        <v>235</v>
      </c>
      <c r="C24" s="163"/>
      <c r="D24" s="164"/>
      <c r="E24" s="164"/>
      <c r="F24" s="164"/>
      <c r="G24" s="164"/>
      <c r="H24" s="165"/>
      <c r="I24" s="48"/>
      <c r="J24" s="48"/>
      <c r="K24" s="48"/>
    </row>
    <row r="25" spans="1:11" x14ac:dyDescent="0.35">
      <c r="A25" s="53" t="s">
        <v>99</v>
      </c>
      <c r="B25" s="56" t="s">
        <v>236</v>
      </c>
      <c r="C25" s="163"/>
      <c r="D25" s="164"/>
      <c r="E25" s="164"/>
      <c r="F25" s="164"/>
      <c r="G25" s="164"/>
      <c r="H25" s="165"/>
      <c r="I25" s="48"/>
      <c r="J25" s="48"/>
      <c r="K25" s="48"/>
    </row>
    <row r="26" spans="1:11" x14ac:dyDescent="0.35">
      <c r="A26" s="53" t="s">
        <v>100</v>
      </c>
      <c r="B26" s="57" t="s">
        <v>237</v>
      </c>
      <c r="C26" s="163"/>
      <c r="D26" s="164"/>
      <c r="E26" s="164"/>
      <c r="F26" s="164"/>
      <c r="G26" s="164"/>
      <c r="H26" s="165"/>
      <c r="I26" s="48"/>
      <c r="J26" s="48"/>
      <c r="K26" s="48"/>
    </row>
    <row r="27" spans="1:11" x14ac:dyDescent="0.35">
      <c r="A27" s="53" t="s">
        <v>101</v>
      </c>
      <c r="B27" s="19" t="s">
        <v>238</v>
      </c>
      <c r="C27" s="163"/>
      <c r="D27" s="164"/>
      <c r="E27" s="164"/>
      <c r="F27" s="164"/>
      <c r="G27" s="164"/>
      <c r="H27" s="165"/>
      <c r="I27" s="48"/>
      <c r="J27" s="48"/>
      <c r="K27" s="48"/>
    </row>
    <row r="28" spans="1:11" x14ac:dyDescent="0.35">
      <c r="A28" s="53" t="s">
        <v>102</v>
      </c>
      <c r="B28" s="19" t="s">
        <v>239</v>
      </c>
      <c r="C28" s="163"/>
      <c r="D28" s="164"/>
      <c r="E28" s="164"/>
      <c r="F28" s="164"/>
      <c r="G28" s="164"/>
      <c r="H28" s="165"/>
      <c r="I28" s="48"/>
      <c r="J28" s="48"/>
      <c r="K28" s="48"/>
    </row>
    <row r="29" spans="1:11" x14ac:dyDescent="0.35">
      <c r="A29" s="53" t="s">
        <v>103</v>
      </c>
      <c r="B29" s="19" t="s">
        <v>57</v>
      </c>
      <c r="C29" s="163"/>
      <c r="D29" s="164"/>
      <c r="E29" s="164"/>
      <c r="F29" s="164"/>
      <c r="G29" s="164"/>
      <c r="H29" s="165"/>
      <c r="I29" s="48"/>
      <c r="J29" s="48"/>
      <c r="K29" s="48"/>
    </row>
    <row r="30" spans="1:11" ht="46.5" x14ac:dyDescent="0.35">
      <c r="A30" s="53" t="s">
        <v>104</v>
      </c>
      <c r="B30" s="25" t="s">
        <v>58</v>
      </c>
      <c r="C30" s="163"/>
      <c r="D30" s="164"/>
      <c r="E30" s="164"/>
      <c r="F30" s="164"/>
      <c r="G30" s="164"/>
      <c r="H30" s="165"/>
      <c r="I30" s="48"/>
      <c r="J30" s="48"/>
      <c r="K30" s="48"/>
    </row>
    <row r="31" spans="1:11" ht="62" x14ac:dyDescent="0.35">
      <c r="A31" s="53" t="s">
        <v>191</v>
      </c>
      <c r="B31" s="25" t="s">
        <v>59</v>
      </c>
      <c r="C31" s="163"/>
      <c r="D31" s="164"/>
      <c r="E31" s="164"/>
      <c r="F31" s="164"/>
      <c r="G31" s="164"/>
      <c r="H31" s="165"/>
      <c r="I31" s="48"/>
      <c r="J31" s="48"/>
      <c r="K31" s="48"/>
    </row>
    <row r="32" spans="1:11" ht="31" x14ac:dyDescent="0.35">
      <c r="A32" s="53" t="s">
        <v>192</v>
      </c>
      <c r="B32" s="25" t="s">
        <v>188</v>
      </c>
      <c r="C32" s="163"/>
      <c r="D32" s="164"/>
      <c r="E32" s="164"/>
      <c r="F32" s="164"/>
      <c r="G32" s="164"/>
      <c r="H32" s="165"/>
      <c r="I32" s="48"/>
      <c r="J32" s="48"/>
      <c r="K32" s="48"/>
    </row>
    <row r="33" spans="1:11" x14ac:dyDescent="0.35">
      <c r="A33" s="53" t="s">
        <v>206</v>
      </c>
      <c r="B33" s="25" t="s">
        <v>189</v>
      </c>
      <c r="C33" s="163"/>
      <c r="D33" s="164"/>
      <c r="E33" s="164"/>
      <c r="F33" s="164"/>
      <c r="G33" s="164"/>
      <c r="H33" s="165"/>
      <c r="I33" s="48"/>
      <c r="J33" s="48"/>
      <c r="K33" s="48"/>
    </row>
    <row r="34" spans="1:11" x14ac:dyDescent="0.35">
      <c r="A34" s="53" t="s">
        <v>207</v>
      </c>
      <c r="B34" s="25" t="s">
        <v>190</v>
      </c>
      <c r="C34" s="163"/>
      <c r="D34" s="164"/>
      <c r="E34" s="164"/>
      <c r="F34" s="164"/>
      <c r="G34" s="164"/>
      <c r="H34" s="165"/>
      <c r="I34" s="48"/>
      <c r="J34" s="48"/>
      <c r="K34" s="48"/>
    </row>
    <row r="35" spans="1:11" ht="46.5" x14ac:dyDescent="0.35">
      <c r="A35" s="53" t="s">
        <v>208</v>
      </c>
      <c r="B35" s="25" t="s">
        <v>220</v>
      </c>
      <c r="C35" s="163"/>
      <c r="D35" s="164"/>
      <c r="E35" s="164"/>
      <c r="F35" s="164"/>
      <c r="G35" s="164"/>
      <c r="H35" s="165"/>
      <c r="I35" s="48"/>
      <c r="J35" s="48"/>
      <c r="K35" s="48"/>
    </row>
    <row r="36" spans="1:11" x14ac:dyDescent="0.35">
      <c r="A36" s="53" t="s">
        <v>209</v>
      </c>
      <c r="B36" s="19" t="s">
        <v>34</v>
      </c>
      <c r="C36" s="163"/>
      <c r="D36" s="164"/>
      <c r="E36" s="164"/>
      <c r="F36" s="164"/>
      <c r="G36" s="164"/>
      <c r="H36" s="165"/>
      <c r="I36" s="48"/>
      <c r="J36" s="48"/>
      <c r="K36" s="48"/>
    </row>
    <row r="37" spans="1:11" x14ac:dyDescent="0.35">
      <c r="A37" s="53">
        <v>3</v>
      </c>
      <c r="B37" s="58" t="s">
        <v>8</v>
      </c>
      <c r="C37" s="166">
        <f>SUM(C38,C45,C46,C47,C48,C49)</f>
        <v>0</v>
      </c>
      <c r="D37" s="167"/>
      <c r="E37" s="167"/>
      <c r="F37" s="167"/>
      <c r="G37" s="167"/>
      <c r="H37" s="168"/>
      <c r="I37" s="48"/>
      <c r="J37" s="48"/>
      <c r="K37" s="48"/>
    </row>
    <row r="38" spans="1:11" x14ac:dyDescent="0.35">
      <c r="A38" s="53" t="s">
        <v>17</v>
      </c>
      <c r="B38" s="54" t="s">
        <v>35</v>
      </c>
      <c r="C38" s="166">
        <f>SUM(C39:H44)</f>
        <v>0</v>
      </c>
      <c r="D38" s="167"/>
      <c r="E38" s="167"/>
      <c r="F38" s="167"/>
      <c r="G38" s="167"/>
      <c r="H38" s="168"/>
      <c r="I38" s="48"/>
      <c r="J38" s="48"/>
      <c r="K38" s="48"/>
    </row>
    <row r="39" spans="1:11" ht="31" x14ac:dyDescent="0.35">
      <c r="A39" s="53" t="s">
        <v>105</v>
      </c>
      <c r="B39" s="54" t="s">
        <v>36</v>
      </c>
      <c r="C39" s="163"/>
      <c r="D39" s="164"/>
      <c r="E39" s="164"/>
      <c r="F39" s="164"/>
      <c r="G39" s="164"/>
      <c r="H39" s="165"/>
      <c r="I39" s="48"/>
      <c r="J39" s="48"/>
      <c r="K39" s="48"/>
    </row>
    <row r="40" spans="1:11" x14ac:dyDescent="0.35">
      <c r="A40" s="53" t="s">
        <v>106</v>
      </c>
      <c r="B40" s="54" t="s">
        <v>37</v>
      </c>
      <c r="C40" s="163"/>
      <c r="D40" s="164"/>
      <c r="E40" s="164"/>
      <c r="F40" s="164"/>
      <c r="G40" s="164"/>
      <c r="H40" s="165"/>
      <c r="I40" s="48"/>
      <c r="J40" s="48"/>
      <c r="K40" s="48"/>
    </row>
    <row r="41" spans="1:11" x14ac:dyDescent="0.35">
      <c r="A41" s="53" t="s">
        <v>107</v>
      </c>
      <c r="B41" s="54" t="s">
        <v>38</v>
      </c>
      <c r="C41" s="163"/>
      <c r="D41" s="164"/>
      <c r="E41" s="164"/>
      <c r="F41" s="164"/>
      <c r="G41" s="164"/>
      <c r="H41" s="165"/>
      <c r="I41" s="48"/>
      <c r="J41" s="48"/>
      <c r="K41" s="48"/>
    </row>
    <row r="42" spans="1:11" x14ac:dyDescent="0.35">
      <c r="A42" s="53" t="s">
        <v>108</v>
      </c>
      <c r="B42" s="54" t="s">
        <v>39</v>
      </c>
      <c r="C42" s="163"/>
      <c r="D42" s="164"/>
      <c r="E42" s="164"/>
      <c r="F42" s="164"/>
      <c r="G42" s="164"/>
      <c r="H42" s="165"/>
      <c r="I42" s="48"/>
      <c r="J42" s="48"/>
      <c r="K42" s="48"/>
    </row>
    <row r="43" spans="1:11" x14ac:dyDescent="0.35">
      <c r="A43" s="53" t="s">
        <v>109</v>
      </c>
      <c r="B43" s="54" t="s">
        <v>40</v>
      </c>
      <c r="C43" s="163"/>
      <c r="D43" s="164"/>
      <c r="E43" s="164"/>
      <c r="F43" s="164"/>
      <c r="G43" s="164"/>
      <c r="H43" s="165"/>
      <c r="I43" s="48"/>
      <c r="J43" s="48"/>
      <c r="K43" s="48"/>
    </row>
    <row r="44" spans="1:11" x14ac:dyDescent="0.35">
      <c r="A44" s="53" t="s">
        <v>110</v>
      </c>
      <c r="B44" s="54" t="s">
        <v>41</v>
      </c>
      <c r="C44" s="163"/>
      <c r="D44" s="164"/>
      <c r="E44" s="164"/>
      <c r="F44" s="164"/>
      <c r="G44" s="164"/>
      <c r="H44" s="165"/>
      <c r="I44" s="48"/>
      <c r="J44" s="48"/>
      <c r="K44" s="48"/>
    </row>
    <row r="45" spans="1:11" x14ac:dyDescent="0.35">
      <c r="A45" s="53" t="s">
        <v>18</v>
      </c>
      <c r="B45" s="56" t="s">
        <v>61</v>
      </c>
      <c r="C45" s="163"/>
      <c r="D45" s="164"/>
      <c r="E45" s="164"/>
      <c r="F45" s="164"/>
      <c r="G45" s="164"/>
      <c r="H45" s="165"/>
      <c r="I45" s="48"/>
      <c r="J45" s="48"/>
      <c r="K45" s="48"/>
    </row>
    <row r="46" spans="1:11" x14ac:dyDescent="0.35">
      <c r="A46" s="53" t="s">
        <v>111</v>
      </c>
      <c r="B46" s="56" t="s">
        <v>9</v>
      </c>
      <c r="C46" s="163"/>
      <c r="D46" s="164"/>
      <c r="E46" s="164"/>
      <c r="F46" s="164"/>
      <c r="G46" s="164"/>
      <c r="H46" s="165"/>
      <c r="I46" s="48"/>
      <c r="J46" s="48"/>
      <c r="K46" s="48"/>
    </row>
    <row r="47" spans="1:11" x14ac:dyDescent="0.35">
      <c r="A47" s="53" t="s">
        <v>112</v>
      </c>
      <c r="B47" s="56" t="s">
        <v>10</v>
      </c>
      <c r="C47" s="163"/>
      <c r="D47" s="164"/>
      <c r="E47" s="164"/>
      <c r="F47" s="164"/>
      <c r="G47" s="164"/>
      <c r="H47" s="165"/>
      <c r="I47" s="48"/>
      <c r="J47" s="48"/>
      <c r="K47" s="48"/>
    </row>
    <row r="48" spans="1:11" x14ac:dyDescent="0.35">
      <c r="A48" s="53" t="s">
        <v>113</v>
      </c>
      <c r="B48" s="56" t="s">
        <v>11</v>
      </c>
      <c r="C48" s="163"/>
      <c r="D48" s="164"/>
      <c r="E48" s="164"/>
      <c r="F48" s="164"/>
      <c r="G48" s="164"/>
      <c r="H48" s="165"/>
      <c r="I48" s="48"/>
      <c r="J48" s="48"/>
      <c r="K48" s="48"/>
    </row>
    <row r="49" spans="1:11" x14ac:dyDescent="0.35">
      <c r="A49" s="53" t="s">
        <v>114</v>
      </c>
      <c r="B49" s="56" t="s">
        <v>12</v>
      </c>
      <c r="C49" s="163"/>
      <c r="D49" s="164"/>
      <c r="E49" s="164"/>
      <c r="F49" s="164"/>
      <c r="G49" s="164"/>
      <c r="H49" s="165"/>
      <c r="I49" s="48"/>
      <c r="J49" s="48"/>
      <c r="K49" s="48"/>
    </row>
    <row r="50" spans="1:11" x14ac:dyDescent="0.35">
      <c r="A50" s="53">
        <v>4</v>
      </c>
      <c r="B50" s="54" t="s">
        <v>62</v>
      </c>
      <c r="C50" s="166">
        <f>SUM(C53:H65,C67:H72)</f>
        <v>0</v>
      </c>
      <c r="D50" s="167"/>
      <c r="E50" s="167"/>
      <c r="F50" s="167"/>
      <c r="G50" s="167"/>
      <c r="H50" s="168"/>
      <c r="I50" s="48"/>
      <c r="J50" s="48"/>
      <c r="K50" s="48"/>
    </row>
    <row r="51" spans="1:11" ht="31" x14ac:dyDescent="0.35">
      <c r="A51" s="53" t="s">
        <v>19</v>
      </c>
      <c r="B51" s="54" t="s">
        <v>48</v>
      </c>
      <c r="C51" s="163"/>
      <c r="D51" s="164"/>
      <c r="E51" s="164"/>
      <c r="F51" s="164"/>
      <c r="G51" s="164"/>
      <c r="H51" s="165"/>
      <c r="I51" s="48"/>
      <c r="J51" s="48"/>
      <c r="K51" s="48"/>
    </row>
    <row r="52" spans="1:11" ht="31" x14ac:dyDescent="0.35">
      <c r="A52" s="49">
        <v>5</v>
      </c>
      <c r="B52" s="56" t="s">
        <v>63</v>
      </c>
      <c r="C52" s="166">
        <f>SUM(C53:H65,C67:H72)</f>
        <v>0</v>
      </c>
      <c r="D52" s="167"/>
      <c r="E52" s="167"/>
      <c r="F52" s="167"/>
      <c r="G52" s="167"/>
      <c r="H52" s="168"/>
      <c r="I52" s="48"/>
      <c r="J52" s="59"/>
      <c r="K52" s="59"/>
    </row>
    <row r="53" spans="1:11" x14ac:dyDescent="0.35">
      <c r="A53" s="53" t="s">
        <v>20</v>
      </c>
      <c r="B53" s="57" t="s">
        <v>0</v>
      </c>
      <c r="C53" s="163"/>
      <c r="D53" s="164"/>
      <c r="E53" s="164"/>
      <c r="F53" s="164"/>
      <c r="G53" s="164"/>
      <c r="H53" s="165"/>
      <c r="I53" s="48"/>
      <c r="J53" s="48"/>
      <c r="K53" s="48"/>
    </row>
    <row r="54" spans="1:11" ht="46.5" x14ac:dyDescent="0.35">
      <c r="A54" s="60" t="s">
        <v>115</v>
      </c>
      <c r="B54" s="35" t="s">
        <v>186</v>
      </c>
      <c r="C54" s="164"/>
      <c r="D54" s="164"/>
      <c r="E54" s="164"/>
      <c r="F54" s="164"/>
      <c r="G54" s="164"/>
      <c r="H54" s="165"/>
      <c r="I54" s="48"/>
      <c r="J54" s="48"/>
      <c r="K54" s="48"/>
    </row>
    <row r="55" spans="1:11" ht="62" x14ac:dyDescent="0.35">
      <c r="A55" s="60" t="s">
        <v>116</v>
      </c>
      <c r="B55" s="39" t="s">
        <v>204</v>
      </c>
      <c r="C55" s="164"/>
      <c r="D55" s="164"/>
      <c r="E55" s="164"/>
      <c r="F55" s="164"/>
      <c r="G55" s="164"/>
      <c r="H55" s="165"/>
      <c r="I55" s="48"/>
      <c r="J55" s="48"/>
      <c r="K55" s="48"/>
    </row>
    <row r="56" spans="1:11" x14ac:dyDescent="0.35">
      <c r="A56" s="53" t="s">
        <v>117</v>
      </c>
      <c r="B56" s="61" t="s">
        <v>1</v>
      </c>
      <c r="C56" s="163"/>
      <c r="D56" s="164"/>
      <c r="E56" s="164"/>
      <c r="F56" s="164"/>
      <c r="G56" s="164"/>
      <c r="H56" s="165"/>
      <c r="I56" s="48"/>
      <c r="J56" s="48"/>
      <c r="K56" s="48"/>
    </row>
    <row r="57" spans="1:11" ht="31" x14ac:dyDescent="0.35">
      <c r="A57" s="53" t="s">
        <v>118</v>
      </c>
      <c r="B57" s="56" t="s">
        <v>71</v>
      </c>
      <c r="C57" s="163"/>
      <c r="D57" s="164"/>
      <c r="E57" s="164"/>
      <c r="F57" s="164"/>
      <c r="G57" s="164"/>
      <c r="H57" s="165"/>
      <c r="I57" s="48"/>
      <c r="J57" s="48"/>
      <c r="K57" s="48"/>
    </row>
    <row r="58" spans="1:11" x14ac:dyDescent="0.35">
      <c r="A58" s="53" t="s">
        <v>119</v>
      </c>
      <c r="B58" s="56" t="s">
        <v>72</v>
      </c>
      <c r="C58" s="163"/>
      <c r="D58" s="164"/>
      <c r="E58" s="164"/>
      <c r="F58" s="164"/>
      <c r="G58" s="164"/>
      <c r="H58" s="165"/>
      <c r="I58" s="48"/>
      <c r="J58" s="48"/>
      <c r="K58" s="48"/>
    </row>
    <row r="59" spans="1:11" x14ac:dyDescent="0.35">
      <c r="A59" s="53" t="s">
        <v>120</v>
      </c>
      <c r="B59" s="56" t="s">
        <v>2</v>
      </c>
      <c r="C59" s="163"/>
      <c r="D59" s="164"/>
      <c r="E59" s="164"/>
      <c r="F59" s="164"/>
      <c r="G59" s="164"/>
      <c r="H59" s="165"/>
      <c r="I59" s="48"/>
      <c r="J59" s="48"/>
      <c r="K59" s="48"/>
    </row>
    <row r="60" spans="1:11" x14ac:dyDescent="0.35">
      <c r="A60" s="53" t="s">
        <v>121</v>
      </c>
      <c r="B60" s="56" t="s">
        <v>3</v>
      </c>
      <c r="C60" s="163"/>
      <c r="D60" s="164"/>
      <c r="E60" s="164"/>
      <c r="F60" s="164"/>
      <c r="G60" s="164"/>
      <c r="H60" s="165"/>
      <c r="I60" s="48"/>
      <c r="J60" s="48"/>
      <c r="K60" s="48"/>
    </row>
    <row r="61" spans="1:11" x14ac:dyDescent="0.35">
      <c r="A61" s="53" t="s">
        <v>122</v>
      </c>
      <c r="B61" s="57" t="s">
        <v>4</v>
      </c>
      <c r="C61" s="163"/>
      <c r="D61" s="164"/>
      <c r="E61" s="164"/>
      <c r="F61" s="164"/>
      <c r="G61" s="164"/>
      <c r="H61" s="165"/>
      <c r="I61" s="48"/>
      <c r="J61" s="48"/>
      <c r="K61" s="48"/>
    </row>
    <row r="62" spans="1:11" x14ac:dyDescent="0.35">
      <c r="A62" s="53" t="s">
        <v>123</v>
      </c>
      <c r="B62" s="25" t="s">
        <v>5</v>
      </c>
      <c r="C62" s="163"/>
      <c r="D62" s="164"/>
      <c r="E62" s="164"/>
      <c r="F62" s="164"/>
      <c r="G62" s="164"/>
      <c r="H62" s="165"/>
      <c r="I62" s="48"/>
      <c r="J62" s="48"/>
      <c r="K62" s="48"/>
    </row>
    <row r="63" spans="1:11" x14ac:dyDescent="0.35">
      <c r="A63" s="53" t="s">
        <v>124</v>
      </c>
      <c r="B63" s="25" t="s">
        <v>6</v>
      </c>
      <c r="C63" s="163"/>
      <c r="D63" s="164"/>
      <c r="E63" s="164"/>
      <c r="F63" s="164"/>
      <c r="G63" s="164"/>
      <c r="H63" s="165"/>
      <c r="I63" s="48"/>
      <c r="J63" s="48"/>
      <c r="K63" s="48"/>
    </row>
    <row r="64" spans="1:11" x14ac:dyDescent="0.35">
      <c r="A64" s="53" t="s">
        <v>125</v>
      </c>
      <c r="B64" s="25" t="s">
        <v>7</v>
      </c>
      <c r="C64" s="163"/>
      <c r="D64" s="164"/>
      <c r="E64" s="164"/>
      <c r="F64" s="164"/>
      <c r="G64" s="164"/>
      <c r="H64" s="165"/>
      <c r="I64" s="48"/>
      <c r="J64" s="48"/>
      <c r="K64" s="48"/>
    </row>
    <row r="65" spans="1:11" ht="46.5" x14ac:dyDescent="0.35">
      <c r="A65" s="53" t="s">
        <v>126</v>
      </c>
      <c r="B65" s="25" t="s">
        <v>33</v>
      </c>
      <c r="C65" s="163"/>
      <c r="D65" s="164"/>
      <c r="E65" s="164"/>
      <c r="F65" s="164"/>
      <c r="G65" s="164"/>
      <c r="H65" s="165"/>
      <c r="I65" s="48"/>
      <c r="J65" s="48"/>
      <c r="K65" s="48"/>
    </row>
    <row r="66" spans="1:11" ht="46.5" x14ac:dyDescent="0.35">
      <c r="A66" s="53" t="s">
        <v>197</v>
      </c>
      <c r="B66" s="62" t="s">
        <v>187</v>
      </c>
      <c r="C66" s="163"/>
      <c r="D66" s="164"/>
      <c r="E66" s="164"/>
      <c r="F66" s="164"/>
      <c r="G66" s="164"/>
      <c r="H66" s="165"/>
      <c r="I66" s="48"/>
      <c r="J66" s="48"/>
      <c r="K66" s="48"/>
    </row>
    <row r="67" spans="1:11" ht="62" x14ac:dyDescent="0.35">
      <c r="A67" s="63" t="s">
        <v>193</v>
      </c>
      <c r="B67" s="64" t="s">
        <v>73</v>
      </c>
      <c r="C67" s="163"/>
      <c r="D67" s="164"/>
      <c r="E67" s="164"/>
      <c r="F67" s="164"/>
      <c r="G67" s="164"/>
      <c r="H67" s="165"/>
      <c r="I67" s="48"/>
      <c r="J67" s="48"/>
      <c r="K67" s="48"/>
    </row>
    <row r="68" spans="1:11" ht="31" x14ac:dyDescent="0.35">
      <c r="A68" s="65" t="s">
        <v>194</v>
      </c>
      <c r="B68" s="66" t="s">
        <v>188</v>
      </c>
      <c r="C68" s="164"/>
      <c r="D68" s="164"/>
      <c r="E68" s="164"/>
      <c r="F68" s="164"/>
      <c r="G68" s="164"/>
      <c r="H68" s="165"/>
      <c r="I68" s="48"/>
      <c r="J68" s="48"/>
      <c r="K68" s="48"/>
    </row>
    <row r="69" spans="1:11" x14ac:dyDescent="0.35">
      <c r="A69" s="65" t="s">
        <v>195</v>
      </c>
      <c r="B69" s="35" t="s">
        <v>189</v>
      </c>
      <c r="C69" s="164"/>
      <c r="D69" s="164"/>
      <c r="E69" s="164"/>
      <c r="F69" s="164"/>
      <c r="G69" s="164"/>
      <c r="H69" s="165"/>
      <c r="I69" s="48"/>
      <c r="J69" s="48"/>
      <c r="K69" s="48"/>
    </row>
    <row r="70" spans="1:11" x14ac:dyDescent="0.35">
      <c r="A70" s="65" t="s">
        <v>196</v>
      </c>
      <c r="B70" s="35" t="s">
        <v>190</v>
      </c>
      <c r="C70" s="164"/>
      <c r="D70" s="164"/>
      <c r="E70" s="164"/>
      <c r="F70" s="164"/>
      <c r="G70" s="164"/>
      <c r="H70" s="165"/>
      <c r="I70" s="48"/>
      <c r="J70" s="48"/>
      <c r="K70" s="48"/>
    </row>
    <row r="71" spans="1:11" ht="46.5" x14ac:dyDescent="0.35">
      <c r="A71" s="65"/>
      <c r="B71" s="67" t="s">
        <v>220</v>
      </c>
      <c r="C71" s="164"/>
      <c r="D71" s="164"/>
      <c r="E71" s="164"/>
      <c r="F71" s="164"/>
      <c r="G71" s="164"/>
      <c r="H71" s="165"/>
      <c r="I71" s="48"/>
      <c r="J71" s="48"/>
      <c r="K71" s="48"/>
    </row>
    <row r="72" spans="1:11" x14ac:dyDescent="0.35">
      <c r="A72" s="63" t="s">
        <v>203</v>
      </c>
      <c r="B72" s="68" t="s">
        <v>34</v>
      </c>
      <c r="C72" s="163"/>
      <c r="D72" s="164"/>
      <c r="E72" s="164"/>
      <c r="F72" s="164"/>
      <c r="G72" s="164"/>
      <c r="H72" s="165"/>
      <c r="I72" s="48"/>
      <c r="J72" s="48" t="s">
        <v>84</v>
      </c>
      <c r="K72" s="48"/>
    </row>
    <row r="73" spans="1:11" x14ac:dyDescent="0.35">
      <c r="A73" s="60">
        <v>6</v>
      </c>
      <c r="B73" s="19" t="s">
        <v>64</v>
      </c>
      <c r="C73" s="166">
        <f>SUM(C74:H76)</f>
        <v>0</v>
      </c>
      <c r="D73" s="167"/>
      <c r="E73" s="167"/>
      <c r="F73" s="167"/>
      <c r="G73" s="167"/>
      <c r="H73" s="168"/>
      <c r="I73" s="69">
        <f>SUM(C74:H76)</f>
        <v>0</v>
      </c>
      <c r="J73" s="48">
        <f>C50</f>
        <v>0</v>
      </c>
      <c r="K73" s="48"/>
    </row>
    <row r="74" spans="1:11" x14ac:dyDescent="0.35">
      <c r="A74" s="60" t="s">
        <v>44</v>
      </c>
      <c r="B74" s="25" t="s">
        <v>65</v>
      </c>
      <c r="C74" s="163"/>
      <c r="D74" s="164"/>
      <c r="E74" s="164"/>
      <c r="F74" s="164"/>
      <c r="G74" s="164"/>
      <c r="H74" s="165"/>
      <c r="I74" s="48"/>
      <c r="J74" s="48"/>
      <c r="K74" s="48"/>
    </row>
    <row r="75" spans="1:11" x14ac:dyDescent="0.35">
      <c r="A75" s="60" t="s">
        <v>74</v>
      </c>
      <c r="B75" s="25" t="s">
        <v>66</v>
      </c>
      <c r="C75" s="163"/>
      <c r="D75" s="164"/>
      <c r="E75" s="164"/>
      <c r="F75" s="164"/>
      <c r="G75" s="164"/>
      <c r="H75" s="165"/>
      <c r="I75" s="48"/>
      <c r="J75" s="48"/>
      <c r="K75" s="48"/>
    </row>
    <row r="76" spans="1:11" x14ac:dyDescent="0.35">
      <c r="A76" s="60" t="s">
        <v>75</v>
      </c>
      <c r="B76" s="25" t="s">
        <v>67</v>
      </c>
      <c r="C76" s="163"/>
      <c r="D76" s="164"/>
      <c r="E76" s="164"/>
      <c r="F76" s="164"/>
      <c r="G76" s="164"/>
      <c r="H76" s="165"/>
      <c r="I76" s="48"/>
      <c r="J76" s="48" t="s">
        <v>84</v>
      </c>
      <c r="K76" s="48"/>
    </row>
    <row r="77" spans="1:11" x14ac:dyDescent="0.35">
      <c r="A77" s="60">
        <v>7</v>
      </c>
      <c r="B77" s="19" t="s">
        <v>68</v>
      </c>
      <c r="C77" s="166">
        <f>SUM(C78:C87)</f>
        <v>0</v>
      </c>
      <c r="D77" s="167"/>
      <c r="E77" s="167"/>
      <c r="F77" s="167"/>
      <c r="G77" s="167"/>
      <c r="H77" s="168"/>
      <c r="I77" s="69">
        <f>SUM(C78:H87)</f>
        <v>0</v>
      </c>
      <c r="J77" s="48">
        <f>J73</f>
        <v>0</v>
      </c>
      <c r="K77" s="48"/>
    </row>
    <row r="78" spans="1:11" x14ac:dyDescent="0.35">
      <c r="A78" s="60" t="s">
        <v>21</v>
      </c>
      <c r="B78" s="25" t="s">
        <v>127</v>
      </c>
      <c r="C78" s="163"/>
      <c r="D78" s="164"/>
      <c r="E78" s="164"/>
      <c r="F78" s="164"/>
      <c r="G78" s="164"/>
      <c r="H78" s="165"/>
      <c r="I78" s="69"/>
      <c r="J78" s="48"/>
      <c r="K78" s="48"/>
    </row>
    <row r="79" spans="1:11" x14ac:dyDescent="0.35">
      <c r="A79" s="60" t="s">
        <v>22</v>
      </c>
      <c r="B79" s="25" t="s">
        <v>128</v>
      </c>
      <c r="C79" s="163"/>
      <c r="D79" s="164"/>
      <c r="E79" s="164"/>
      <c r="F79" s="164"/>
      <c r="G79" s="164"/>
      <c r="H79" s="165"/>
      <c r="I79" s="69"/>
      <c r="J79" s="48"/>
      <c r="K79" s="48"/>
    </row>
    <row r="80" spans="1:11" x14ac:dyDescent="0.35">
      <c r="A80" s="60" t="s">
        <v>76</v>
      </c>
      <c r="B80" s="25" t="s">
        <v>129</v>
      </c>
      <c r="C80" s="163"/>
      <c r="D80" s="164"/>
      <c r="E80" s="164"/>
      <c r="F80" s="164"/>
      <c r="G80" s="164"/>
      <c r="H80" s="165"/>
      <c r="I80" s="69"/>
      <c r="J80" s="48"/>
      <c r="K80" s="48"/>
    </row>
    <row r="81" spans="1:11" x14ac:dyDescent="0.35">
      <c r="A81" s="60" t="s">
        <v>130</v>
      </c>
      <c r="B81" s="25" t="s">
        <v>131</v>
      </c>
      <c r="C81" s="163"/>
      <c r="D81" s="164"/>
      <c r="E81" s="164"/>
      <c r="F81" s="164"/>
      <c r="G81" s="164"/>
      <c r="H81" s="165"/>
      <c r="I81" s="48"/>
      <c r="J81" s="48"/>
      <c r="K81" s="48"/>
    </row>
    <row r="82" spans="1:11" x14ac:dyDescent="0.35">
      <c r="A82" s="60" t="s">
        <v>132</v>
      </c>
      <c r="B82" s="25" t="s">
        <v>69</v>
      </c>
      <c r="C82" s="163"/>
      <c r="D82" s="164"/>
      <c r="E82" s="164"/>
      <c r="F82" s="164"/>
      <c r="G82" s="164"/>
      <c r="H82" s="165"/>
      <c r="I82" s="48"/>
      <c r="J82" s="48"/>
      <c r="K82" s="48"/>
    </row>
    <row r="83" spans="1:11" x14ac:dyDescent="0.35">
      <c r="A83" s="60" t="s">
        <v>133</v>
      </c>
      <c r="B83" s="25" t="s">
        <v>134</v>
      </c>
      <c r="C83" s="163"/>
      <c r="D83" s="164"/>
      <c r="E83" s="164"/>
      <c r="F83" s="164"/>
      <c r="G83" s="164"/>
      <c r="H83" s="165"/>
      <c r="I83" s="48"/>
      <c r="J83" s="48"/>
      <c r="K83" s="48"/>
    </row>
    <row r="84" spans="1:11" x14ac:dyDescent="0.35">
      <c r="A84" s="60" t="s">
        <v>135</v>
      </c>
      <c r="B84" s="25" t="s">
        <v>136</v>
      </c>
      <c r="C84" s="163"/>
      <c r="D84" s="164"/>
      <c r="E84" s="164"/>
      <c r="F84" s="164"/>
      <c r="G84" s="164"/>
      <c r="H84" s="165"/>
      <c r="I84" s="48"/>
      <c r="J84" s="48"/>
      <c r="K84" s="48"/>
    </row>
    <row r="85" spans="1:11" x14ac:dyDescent="0.35">
      <c r="A85" s="60" t="s">
        <v>137</v>
      </c>
      <c r="B85" s="25" t="s">
        <v>138</v>
      </c>
      <c r="C85" s="163"/>
      <c r="D85" s="164"/>
      <c r="E85" s="164"/>
      <c r="F85" s="164"/>
      <c r="G85" s="164"/>
      <c r="H85" s="165"/>
      <c r="I85" s="48"/>
      <c r="J85" s="48"/>
      <c r="K85" s="48"/>
    </row>
    <row r="86" spans="1:11" x14ac:dyDescent="0.35">
      <c r="A86" s="60" t="s">
        <v>139</v>
      </c>
      <c r="B86" s="25" t="s">
        <v>140</v>
      </c>
      <c r="C86" s="163"/>
      <c r="D86" s="164"/>
      <c r="E86" s="164"/>
      <c r="F86" s="164"/>
      <c r="G86" s="164"/>
      <c r="H86" s="165"/>
      <c r="I86" s="48"/>
      <c r="J86" s="48"/>
      <c r="K86" s="48"/>
    </row>
    <row r="87" spans="1:11" x14ac:dyDescent="0.35">
      <c r="A87" s="60" t="s">
        <v>141</v>
      </c>
      <c r="B87" s="25" t="s">
        <v>142</v>
      </c>
      <c r="C87" s="163"/>
      <c r="D87" s="164"/>
      <c r="E87" s="164"/>
      <c r="F87" s="164"/>
      <c r="G87" s="164"/>
      <c r="H87" s="165"/>
      <c r="I87" s="48"/>
      <c r="J87" s="48"/>
      <c r="K87" s="48"/>
    </row>
    <row r="88" spans="1:11" x14ac:dyDescent="0.35">
      <c r="A88" s="53">
        <v>8</v>
      </c>
      <c r="B88" s="58" t="s">
        <v>13</v>
      </c>
      <c r="C88" s="163"/>
      <c r="D88" s="164"/>
      <c r="E88" s="164"/>
      <c r="F88" s="164"/>
      <c r="G88" s="164"/>
      <c r="H88" s="165"/>
      <c r="I88" s="48"/>
      <c r="J88" s="48"/>
      <c r="K88" s="48"/>
    </row>
    <row r="89" spans="1:11" x14ac:dyDescent="0.35">
      <c r="A89" s="53" t="s">
        <v>23</v>
      </c>
      <c r="B89" s="70" t="s">
        <v>143</v>
      </c>
      <c r="C89" s="163"/>
      <c r="D89" s="164"/>
      <c r="E89" s="164"/>
      <c r="F89" s="164"/>
      <c r="G89" s="164"/>
      <c r="H89" s="165"/>
      <c r="I89" s="48"/>
      <c r="J89" s="48"/>
      <c r="K89" s="48"/>
    </row>
    <row r="90" spans="1:11" ht="31" x14ac:dyDescent="0.35">
      <c r="A90" s="60">
        <v>9</v>
      </c>
      <c r="B90" s="19" t="s">
        <v>70</v>
      </c>
      <c r="C90" s="163"/>
      <c r="D90" s="164"/>
      <c r="E90" s="164"/>
      <c r="F90" s="164"/>
      <c r="G90" s="164"/>
      <c r="H90" s="165"/>
      <c r="I90" s="48" t="s">
        <v>30</v>
      </c>
      <c r="J90" s="48" t="s">
        <v>31</v>
      </c>
      <c r="K90" s="48" t="s">
        <v>32</v>
      </c>
    </row>
    <row r="91" spans="1:11" ht="31" x14ac:dyDescent="0.35">
      <c r="A91" s="53">
        <v>10</v>
      </c>
      <c r="B91" s="71" t="s">
        <v>14</v>
      </c>
      <c r="C91" s="72" t="e">
        <f>INT(I91/365)</f>
        <v>#DIV/0!</v>
      </c>
      <c r="D91" s="73" t="s">
        <v>24</v>
      </c>
      <c r="E91" s="73" t="e">
        <f>INT((I91-C91*365)/30.42)</f>
        <v>#DIV/0!</v>
      </c>
      <c r="F91" s="73" t="s">
        <v>25</v>
      </c>
      <c r="G91" s="73" t="e">
        <f>ABS(INT(I91-C91*365-E91*30.42))</f>
        <v>#DIV/0!</v>
      </c>
      <c r="H91" s="74" t="s">
        <v>26</v>
      </c>
      <c r="I91" s="48" t="e">
        <f>K91/J91</f>
        <v>#DIV/0!</v>
      </c>
      <c r="J91" s="48">
        <f>SUM(J94:J110)</f>
        <v>0</v>
      </c>
      <c r="K91" s="48">
        <f>SUM(K94:K110)</f>
        <v>0</v>
      </c>
    </row>
    <row r="92" spans="1:11" x14ac:dyDescent="0.35">
      <c r="A92" s="75">
        <v>11</v>
      </c>
      <c r="B92" s="58" t="s">
        <v>43</v>
      </c>
      <c r="C92" s="76"/>
      <c r="D92" s="77"/>
      <c r="E92" s="77"/>
      <c r="F92" s="77"/>
      <c r="G92" s="77"/>
      <c r="H92" s="78"/>
      <c r="I92" s="48"/>
      <c r="J92" s="48"/>
      <c r="K92" s="48"/>
    </row>
    <row r="93" spans="1:11" x14ac:dyDescent="0.35">
      <c r="A93" s="75" t="s">
        <v>144</v>
      </c>
      <c r="B93" s="79" t="s">
        <v>42</v>
      </c>
      <c r="C93" s="76"/>
      <c r="D93" s="77"/>
      <c r="E93" s="77"/>
      <c r="F93" s="77"/>
      <c r="G93" s="77"/>
      <c r="H93" s="78"/>
      <c r="I93" s="48"/>
      <c r="J93" s="48"/>
      <c r="K93" s="48"/>
    </row>
    <row r="94" spans="1:11" x14ac:dyDescent="0.35">
      <c r="A94" s="60" t="s">
        <v>145</v>
      </c>
      <c r="B94" s="25" t="s">
        <v>0</v>
      </c>
      <c r="C94" s="76"/>
      <c r="D94" s="77" t="s">
        <v>24</v>
      </c>
      <c r="E94" s="77"/>
      <c r="F94" s="77" t="s">
        <v>25</v>
      </c>
      <c r="G94" s="77"/>
      <c r="H94" s="78" t="s">
        <v>26</v>
      </c>
      <c r="I94" s="48">
        <f t="shared" ref="I94:I110" si="0">(C94*365)+(E94*30.42)+G94</f>
        <v>0</v>
      </c>
      <c r="J94" s="48">
        <f>C53</f>
        <v>0</v>
      </c>
      <c r="K94" s="48">
        <f t="shared" ref="K94:K110" si="1">I94*J94</f>
        <v>0</v>
      </c>
    </row>
    <row r="95" spans="1:11" x14ac:dyDescent="0.35">
      <c r="A95" s="60" t="s">
        <v>146</v>
      </c>
      <c r="B95" s="25" t="s">
        <v>1</v>
      </c>
      <c r="C95" s="76"/>
      <c r="D95" s="77" t="s">
        <v>24</v>
      </c>
      <c r="E95" s="77"/>
      <c r="F95" s="77" t="s">
        <v>25</v>
      </c>
      <c r="G95" s="77"/>
      <c r="H95" s="78" t="s">
        <v>26</v>
      </c>
      <c r="I95" s="48">
        <f t="shared" si="0"/>
        <v>0</v>
      </c>
      <c r="J95" s="48">
        <f t="shared" ref="J95:J104" si="2">C56</f>
        <v>0</v>
      </c>
      <c r="K95" s="48">
        <f t="shared" si="1"/>
        <v>0</v>
      </c>
    </row>
    <row r="96" spans="1:11" ht="31" x14ac:dyDescent="0.35">
      <c r="A96" s="60" t="s">
        <v>147</v>
      </c>
      <c r="B96" s="25" t="s">
        <v>71</v>
      </c>
      <c r="C96" s="76"/>
      <c r="D96" s="77" t="s">
        <v>24</v>
      </c>
      <c r="E96" s="77"/>
      <c r="F96" s="77" t="s">
        <v>25</v>
      </c>
      <c r="G96" s="77"/>
      <c r="H96" s="78" t="s">
        <v>26</v>
      </c>
      <c r="I96" s="48">
        <f t="shared" si="0"/>
        <v>0</v>
      </c>
      <c r="J96" s="48">
        <f t="shared" si="2"/>
        <v>0</v>
      </c>
      <c r="K96" s="48">
        <f t="shared" si="1"/>
        <v>0</v>
      </c>
    </row>
    <row r="97" spans="1:11" x14ac:dyDescent="0.35">
      <c r="A97" s="60" t="s">
        <v>148</v>
      </c>
      <c r="B97" s="25" t="s">
        <v>72</v>
      </c>
      <c r="C97" s="76"/>
      <c r="D97" s="77" t="s">
        <v>24</v>
      </c>
      <c r="E97" s="77"/>
      <c r="F97" s="77" t="s">
        <v>25</v>
      </c>
      <c r="G97" s="77"/>
      <c r="H97" s="78" t="s">
        <v>26</v>
      </c>
      <c r="I97" s="48">
        <f t="shared" si="0"/>
        <v>0</v>
      </c>
      <c r="J97" s="48">
        <f t="shared" si="2"/>
        <v>0</v>
      </c>
      <c r="K97" s="48">
        <f t="shared" si="1"/>
        <v>0</v>
      </c>
    </row>
    <row r="98" spans="1:11" x14ac:dyDescent="0.35">
      <c r="A98" s="60" t="s">
        <v>149</v>
      </c>
      <c r="B98" s="25" t="s">
        <v>2</v>
      </c>
      <c r="C98" s="76"/>
      <c r="D98" s="77" t="s">
        <v>24</v>
      </c>
      <c r="E98" s="77"/>
      <c r="F98" s="77" t="s">
        <v>25</v>
      </c>
      <c r="G98" s="77"/>
      <c r="H98" s="78" t="s">
        <v>26</v>
      </c>
      <c r="I98" s="48">
        <f t="shared" si="0"/>
        <v>0</v>
      </c>
      <c r="J98" s="48">
        <f t="shared" si="2"/>
        <v>0</v>
      </c>
      <c r="K98" s="48">
        <f t="shared" si="1"/>
        <v>0</v>
      </c>
    </row>
    <row r="99" spans="1:11" x14ac:dyDescent="0.35">
      <c r="A99" s="60" t="s">
        <v>150</v>
      </c>
      <c r="B99" s="25" t="s">
        <v>3</v>
      </c>
      <c r="C99" s="76"/>
      <c r="D99" s="77" t="s">
        <v>24</v>
      </c>
      <c r="E99" s="77"/>
      <c r="F99" s="77" t="s">
        <v>25</v>
      </c>
      <c r="G99" s="77"/>
      <c r="H99" s="78" t="s">
        <v>26</v>
      </c>
      <c r="I99" s="48">
        <f t="shared" si="0"/>
        <v>0</v>
      </c>
      <c r="J99" s="48">
        <f t="shared" si="2"/>
        <v>0</v>
      </c>
      <c r="K99" s="48">
        <f t="shared" si="1"/>
        <v>0</v>
      </c>
    </row>
    <row r="100" spans="1:11" x14ac:dyDescent="0.35">
      <c r="A100" s="60" t="s">
        <v>151</v>
      </c>
      <c r="B100" s="25" t="s">
        <v>4</v>
      </c>
      <c r="C100" s="76"/>
      <c r="D100" s="77" t="s">
        <v>24</v>
      </c>
      <c r="E100" s="77"/>
      <c r="F100" s="77" t="s">
        <v>25</v>
      </c>
      <c r="G100" s="77"/>
      <c r="H100" s="78" t="s">
        <v>26</v>
      </c>
      <c r="I100" s="48">
        <f t="shared" si="0"/>
        <v>0</v>
      </c>
      <c r="J100" s="48">
        <f t="shared" si="2"/>
        <v>0</v>
      </c>
      <c r="K100" s="48">
        <f t="shared" si="1"/>
        <v>0</v>
      </c>
    </row>
    <row r="101" spans="1:11" x14ac:dyDescent="0.35">
      <c r="A101" s="60" t="s">
        <v>152</v>
      </c>
      <c r="B101" s="25" t="s">
        <v>5</v>
      </c>
      <c r="C101" s="76"/>
      <c r="D101" s="77" t="s">
        <v>24</v>
      </c>
      <c r="E101" s="77"/>
      <c r="F101" s="77" t="s">
        <v>25</v>
      </c>
      <c r="G101" s="77"/>
      <c r="H101" s="78" t="s">
        <v>26</v>
      </c>
      <c r="I101" s="48">
        <f t="shared" si="0"/>
        <v>0</v>
      </c>
      <c r="J101" s="48">
        <f t="shared" si="2"/>
        <v>0</v>
      </c>
      <c r="K101" s="48">
        <f t="shared" si="1"/>
        <v>0</v>
      </c>
    </row>
    <row r="102" spans="1:11" x14ac:dyDescent="0.35">
      <c r="A102" s="60" t="s">
        <v>153</v>
      </c>
      <c r="B102" s="25" t="s">
        <v>6</v>
      </c>
      <c r="C102" s="76"/>
      <c r="D102" s="77" t="s">
        <v>24</v>
      </c>
      <c r="E102" s="77"/>
      <c r="F102" s="77" t="s">
        <v>25</v>
      </c>
      <c r="G102" s="77"/>
      <c r="H102" s="78" t="s">
        <v>26</v>
      </c>
      <c r="I102" s="48">
        <f t="shared" si="0"/>
        <v>0</v>
      </c>
      <c r="J102" s="48">
        <f t="shared" si="2"/>
        <v>0</v>
      </c>
      <c r="K102" s="48">
        <f t="shared" si="1"/>
        <v>0</v>
      </c>
    </row>
    <row r="103" spans="1:11" x14ac:dyDescent="0.35">
      <c r="A103" s="60" t="s">
        <v>154</v>
      </c>
      <c r="B103" s="25" t="s">
        <v>7</v>
      </c>
      <c r="C103" s="76"/>
      <c r="D103" s="77" t="s">
        <v>24</v>
      </c>
      <c r="E103" s="77"/>
      <c r="F103" s="77" t="s">
        <v>25</v>
      </c>
      <c r="G103" s="77"/>
      <c r="H103" s="78" t="s">
        <v>26</v>
      </c>
      <c r="I103" s="48">
        <f t="shared" si="0"/>
        <v>0</v>
      </c>
      <c r="J103" s="48">
        <f t="shared" si="2"/>
        <v>0</v>
      </c>
      <c r="K103" s="48">
        <f t="shared" si="1"/>
        <v>0</v>
      </c>
    </row>
    <row r="104" spans="1:11" ht="46.5" x14ac:dyDescent="0.35">
      <c r="A104" s="60" t="s">
        <v>155</v>
      </c>
      <c r="B104" s="25" t="s">
        <v>33</v>
      </c>
      <c r="C104" s="76"/>
      <c r="D104" s="77" t="s">
        <v>24</v>
      </c>
      <c r="E104" s="77"/>
      <c r="F104" s="77" t="s">
        <v>25</v>
      </c>
      <c r="G104" s="77"/>
      <c r="H104" s="78" t="s">
        <v>26</v>
      </c>
      <c r="I104" s="48">
        <f t="shared" si="0"/>
        <v>0</v>
      </c>
      <c r="J104" s="48">
        <f t="shared" si="2"/>
        <v>0</v>
      </c>
      <c r="K104" s="48">
        <f t="shared" si="1"/>
        <v>0</v>
      </c>
    </row>
    <row r="105" spans="1:11" ht="62" x14ac:dyDescent="0.35">
      <c r="A105" s="60" t="s">
        <v>156</v>
      </c>
      <c r="B105" s="25" t="s">
        <v>73</v>
      </c>
      <c r="C105" s="76"/>
      <c r="D105" s="77" t="s">
        <v>24</v>
      </c>
      <c r="E105" s="77"/>
      <c r="F105" s="77" t="s">
        <v>25</v>
      </c>
      <c r="G105" s="77"/>
      <c r="H105" s="78" t="s">
        <v>26</v>
      </c>
      <c r="I105" s="48">
        <f t="shared" si="0"/>
        <v>0</v>
      </c>
      <c r="J105" s="48">
        <f>C67</f>
        <v>0</v>
      </c>
      <c r="K105" s="48">
        <f t="shared" si="1"/>
        <v>0</v>
      </c>
    </row>
    <row r="106" spans="1:11" ht="31" x14ac:dyDescent="0.35">
      <c r="A106" s="60" t="s">
        <v>157</v>
      </c>
      <c r="B106" s="25" t="s">
        <v>188</v>
      </c>
      <c r="C106" s="76"/>
      <c r="D106" s="77" t="s">
        <v>24</v>
      </c>
      <c r="E106" s="77"/>
      <c r="F106" s="77" t="s">
        <v>25</v>
      </c>
      <c r="G106" s="77"/>
      <c r="H106" s="78" t="s">
        <v>26</v>
      </c>
      <c r="I106" s="48">
        <f t="shared" si="0"/>
        <v>0</v>
      </c>
      <c r="J106" s="48">
        <f t="shared" ref="J106:J109" si="3">C68</f>
        <v>0</v>
      </c>
      <c r="K106" s="48">
        <f t="shared" si="1"/>
        <v>0</v>
      </c>
    </row>
    <row r="107" spans="1:11" x14ac:dyDescent="0.35">
      <c r="A107" s="60" t="s">
        <v>221</v>
      </c>
      <c r="B107" s="25" t="s">
        <v>189</v>
      </c>
      <c r="C107" s="76"/>
      <c r="D107" s="77" t="s">
        <v>24</v>
      </c>
      <c r="E107" s="77"/>
      <c r="F107" s="77" t="s">
        <v>25</v>
      </c>
      <c r="G107" s="77"/>
      <c r="H107" s="78" t="s">
        <v>26</v>
      </c>
      <c r="I107" s="48">
        <f t="shared" si="0"/>
        <v>0</v>
      </c>
      <c r="J107" s="48">
        <f t="shared" si="3"/>
        <v>0</v>
      </c>
      <c r="K107" s="48">
        <f t="shared" si="1"/>
        <v>0</v>
      </c>
    </row>
    <row r="108" spans="1:11" x14ac:dyDescent="0.35">
      <c r="A108" s="60" t="s">
        <v>222</v>
      </c>
      <c r="B108" s="25" t="s">
        <v>190</v>
      </c>
      <c r="C108" s="76"/>
      <c r="D108" s="77" t="s">
        <v>24</v>
      </c>
      <c r="E108" s="77"/>
      <c r="F108" s="77" t="s">
        <v>25</v>
      </c>
      <c r="G108" s="77"/>
      <c r="H108" s="78" t="s">
        <v>26</v>
      </c>
      <c r="I108" s="48">
        <f t="shared" si="0"/>
        <v>0</v>
      </c>
      <c r="J108" s="48">
        <f t="shared" si="3"/>
        <v>0</v>
      </c>
      <c r="K108" s="48">
        <f t="shared" si="1"/>
        <v>0</v>
      </c>
    </row>
    <row r="109" spans="1:11" ht="46.5" x14ac:dyDescent="0.35">
      <c r="A109" s="60" t="s">
        <v>223</v>
      </c>
      <c r="B109" s="25" t="s">
        <v>220</v>
      </c>
      <c r="C109" s="76"/>
      <c r="D109" s="77" t="s">
        <v>24</v>
      </c>
      <c r="E109" s="77"/>
      <c r="F109" s="77" t="s">
        <v>25</v>
      </c>
      <c r="G109" s="77"/>
      <c r="H109" s="78" t="s">
        <v>26</v>
      </c>
      <c r="I109" s="48">
        <f t="shared" si="0"/>
        <v>0</v>
      </c>
      <c r="J109" s="48">
        <f t="shared" si="3"/>
        <v>0</v>
      </c>
      <c r="K109" s="48">
        <f t="shared" si="1"/>
        <v>0</v>
      </c>
    </row>
    <row r="110" spans="1:11" x14ac:dyDescent="0.35">
      <c r="A110" s="60" t="s">
        <v>224</v>
      </c>
      <c r="B110" s="25" t="s">
        <v>34</v>
      </c>
      <c r="C110" s="76"/>
      <c r="D110" s="77" t="s">
        <v>24</v>
      </c>
      <c r="E110" s="77"/>
      <c r="F110" s="77" t="s">
        <v>25</v>
      </c>
      <c r="G110" s="77"/>
      <c r="H110" s="78" t="s">
        <v>26</v>
      </c>
      <c r="I110" s="48">
        <f t="shared" si="0"/>
        <v>0</v>
      </c>
      <c r="J110" s="48">
        <f>C54+C55+C72</f>
        <v>0</v>
      </c>
      <c r="K110" s="48">
        <f t="shared" si="1"/>
        <v>0</v>
      </c>
    </row>
    <row r="111" spans="1:11" ht="31" x14ac:dyDescent="0.35">
      <c r="A111" s="53">
        <v>12</v>
      </c>
      <c r="B111" s="54" t="s">
        <v>15</v>
      </c>
      <c r="C111" s="72" t="e">
        <f>INT(I111/365)</f>
        <v>#DIV/0!</v>
      </c>
      <c r="D111" s="73" t="s">
        <v>24</v>
      </c>
      <c r="E111" s="73" t="e">
        <f>INT((I111-C111*365)/30.42)</f>
        <v>#DIV/0!</v>
      </c>
      <c r="F111" s="73" t="s">
        <v>25</v>
      </c>
      <c r="G111" s="73" t="e">
        <f>ABS(INT(I111-C111*365-E111*30.42))</f>
        <v>#DIV/0!</v>
      </c>
      <c r="H111" s="74" t="s">
        <v>26</v>
      </c>
      <c r="I111" s="48" t="e">
        <f>K111/J111</f>
        <v>#DIV/0!</v>
      </c>
      <c r="J111" s="48">
        <f>SUM(J113:J118)</f>
        <v>0</v>
      </c>
      <c r="K111" s="48">
        <f>SUM(K113:K118)</f>
        <v>0</v>
      </c>
    </row>
    <row r="112" spans="1:11" x14ac:dyDescent="0.35">
      <c r="A112" s="53" t="s">
        <v>77</v>
      </c>
      <c r="B112" s="57" t="s">
        <v>42</v>
      </c>
      <c r="C112" s="80"/>
      <c r="D112" s="81"/>
      <c r="E112" s="81"/>
      <c r="F112" s="81"/>
      <c r="G112" s="81"/>
      <c r="H112" s="82"/>
      <c r="I112" s="48"/>
      <c r="J112" s="48"/>
      <c r="K112" s="48"/>
    </row>
    <row r="113" spans="1:11" x14ac:dyDescent="0.35">
      <c r="A113" s="60" t="s">
        <v>78</v>
      </c>
      <c r="B113" s="25" t="s">
        <v>0</v>
      </c>
      <c r="C113" s="76"/>
      <c r="D113" s="77" t="s">
        <v>24</v>
      </c>
      <c r="E113" s="77"/>
      <c r="F113" s="77" t="s">
        <v>25</v>
      </c>
      <c r="G113" s="77"/>
      <c r="H113" s="78" t="s">
        <v>26</v>
      </c>
      <c r="I113" s="48">
        <f t="shared" ref="I113:I118" si="4">(C113*365)+(E113*30.42)+G113</f>
        <v>0</v>
      </c>
      <c r="J113" s="48">
        <f>J94</f>
        <v>0</v>
      </c>
      <c r="K113" s="48">
        <f t="shared" ref="K113:K118" si="5">I113*J113</f>
        <v>0</v>
      </c>
    </row>
    <row r="114" spans="1:11" x14ac:dyDescent="0.35">
      <c r="A114" s="60" t="s">
        <v>79</v>
      </c>
      <c r="B114" s="25" t="s">
        <v>1</v>
      </c>
      <c r="C114" s="76"/>
      <c r="D114" s="77" t="s">
        <v>24</v>
      </c>
      <c r="E114" s="77"/>
      <c r="F114" s="77" t="s">
        <v>25</v>
      </c>
      <c r="G114" s="77"/>
      <c r="H114" s="78" t="s">
        <v>26</v>
      </c>
      <c r="I114" s="48">
        <f t="shared" si="4"/>
        <v>0</v>
      </c>
      <c r="J114" s="48">
        <f>J95</f>
        <v>0</v>
      </c>
      <c r="K114" s="48">
        <f t="shared" si="5"/>
        <v>0</v>
      </c>
    </row>
    <row r="115" spans="1:11" x14ac:dyDescent="0.35">
      <c r="A115" s="60" t="s">
        <v>80</v>
      </c>
      <c r="B115" s="25" t="s">
        <v>2</v>
      </c>
      <c r="C115" s="76"/>
      <c r="D115" s="77" t="s">
        <v>24</v>
      </c>
      <c r="E115" s="77"/>
      <c r="F115" s="77" t="s">
        <v>25</v>
      </c>
      <c r="G115" s="77"/>
      <c r="H115" s="78" t="s">
        <v>26</v>
      </c>
      <c r="I115" s="48">
        <f t="shared" si="4"/>
        <v>0</v>
      </c>
      <c r="J115" s="48">
        <f>J98</f>
        <v>0</v>
      </c>
      <c r="K115" s="48">
        <f t="shared" si="5"/>
        <v>0</v>
      </c>
    </row>
    <row r="116" spans="1:11" x14ac:dyDescent="0.35">
      <c r="A116" s="60" t="s">
        <v>81</v>
      </c>
      <c r="B116" s="25" t="s">
        <v>3</v>
      </c>
      <c r="C116" s="76"/>
      <c r="D116" s="77" t="s">
        <v>24</v>
      </c>
      <c r="E116" s="77"/>
      <c r="F116" s="77" t="s">
        <v>25</v>
      </c>
      <c r="G116" s="77">
        <v>1</v>
      </c>
      <c r="H116" s="78" t="s">
        <v>26</v>
      </c>
      <c r="I116" s="48">
        <f t="shared" si="4"/>
        <v>1</v>
      </c>
      <c r="J116" s="48">
        <f>J99</f>
        <v>0</v>
      </c>
      <c r="K116" s="48">
        <f t="shared" si="5"/>
        <v>0</v>
      </c>
    </row>
    <row r="117" spans="1:11" x14ac:dyDescent="0.35">
      <c r="A117" s="60" t="s">
        <v>82</v>
      </c>
      <c r="B117" s="25" t="s">
        <v>4</v>
      </c>
      <c r="C117" s="76"/>
      <c r="D117" s="77" t="s">
        <v>24</v>
      </c>
      <c r="E117" s="77"/>
      <c r="F117" s="77" t="s">
        <v>25</v>
      </c>
      <c r="G117" s="77"/>
      <c r="H117" s="78" t="s">
        <v>26</v>
      </c>
      <c r="I117" s="48">
        <f t="shared" si="4"/>
        <v>0</v>
      </c>
      <c r="J117" s="48">
        <f>J100</f>
        <v>0</v>
      </c>
      <c r="K117" s="48">
        <f t="shared" si="5"/>
        <v>0</v>
      </c>
    </row>
    <row r="118" spans="1:11" x14ac:dyDescent="0.35">
      <c r="A118" s="60" t="s">
        <v>83</v>
      </c>
      <c r="B118" s="25" t="s">
        <v>34</v>
      </c>
      <c r="C118" s="76"/>
      <c r="D118" s="77" t="s">
        <v>24</v>
      </c>
      <c r="E118" s="77"/>
      <c r="F118" s="77" t="s">
        <v>25</v>
      </c>
      <c r="G118" s="77">
        <v>4</v>
      </c>
      <c r="H118" s="78" t="s">
        <v>26</v>
      </c>
      <c r="I118" s="48">
        <f t="shared" si="4"/>
        <v>4</v>
      </c>
      <c r="J118" s="48">
        <f>SUM(J96,J97,J101:J110)</f>
        <v>0</v>
      </c>
      <c r="K118" s="48">
        <f t="shared" si="5"/>
        <v>0</v>
      </c>
    </row>
    <row r="119" spans="1:11" x14ac:dyDescent="0.35">
      <c r="A119" s="53">
        <v>13</v>
      </c>
      <c r="B119" s="58" t="s">
        <v>16</v>
      </c>
      <c r="C119" s="163">
        <v>8</v>
      </c>
      <c r="D119" s="164"/>
      <c r="E119" s="164"/>
      <c r="F119" s="164"/>
      <c r="G119" s="164"/>
      <c r="H119" s="165"/>
      <c r="I119" s="48"/>
      <c r="J119" s="48"/>
      <c r="K119" s="48"/>
    </row>
    <row r="120" spans="1:11" ht="31" x14ac:dyDescent="0.35">
      <c r="A120" s="53">
        <v>14</v>
      </c>
      <c r="B120" s="54" t="s">
        <v>158</v>
      </c>
      <c r="C120" s="72" t="e">
        <f>INT(I120/365)</f>
        <v>#DIV/0!</v>
      </c>
      <c r="D120" s="73" t="s">
        <v>24</v>
      </c>
      <c r="E120" s="73" t="e">
        <f>INT((I120-C120*365)/30.42)</f>
        <v>#DIV/0!</v>
      </c>
      <c r="F120" s="73" t="s">
        <v>25</v>
      </c>
      <c r="G120" s="73" t="e">
        <f>ABS(INT(I120-C120*365-E120*30.42))</f>
        <v>#DIV/0!</v>
      </c>
      <c r="H120" s="74" t="s">
        <v>26</v>
      </c>
      <c r="I120" s="48" t="e">
        <f>K120/J120</f>
        <v>#DIV/0!</v>
      </c>
      <c r="J120" s="48">
        <f>SUM(J122:J138)</f>
        <v>0</v>
      </c>
      <c r="K120" s="48">
        <f>SUM(K122:K138)</f>
        <v>0</v>
      </c>
    </row>
    <row r="121" spans="1:11" x14ac:dyDescent="0.35">
      <c r="A121" s="53" t="s">
        <v>159</v>
      </c>
      <c r="B121" s="57" t="s">
        <v>42</v>
      </c>
      <c r="C121" s="76"/>
      <c r="D121" s="77"/>
      <c r="E121" s="77"/>
      <c r="F121" s="77"/>
      <c r="G121" s="77"/>
      <c r="H121" s="78"/>
      <c r="I121" s="48"/>
      <c r="J121" s="48"/>
      <c r="K121" s="48"/>
    </row>
    <row r="122" spans="1:11" x14ac:dyDescent="0.35">
      <c r="A122" s="60" t="s">
        <v>160</v>
      </c>
      <c r="B122" s="25" t="s">
        <v>0</v>
      </c>
      <c r="C122" s="80">
        <v>0</v>
      </c>
      <c r="D122" s="81" t="s">
        <v>24</v>
      </c>
      <c r="E122" s="81"/>
      <c r="F122" s="81" t="s">
        <v>25</v>
      </c>
      <c r="G122" s="81"/>
      <c r="H122" s="82" t="s">
        <v>26</v>
      </c>
      <c r="I122" s="48">
        <f>(C122*365)+(E122*30.42)+G122</f>
        <v>0</v>
      </c>
      <c r="J122" s="48">
        <f>C140</f>
        <v>0</v>
      </c>
      <c r="K122" s="48">
        <f>I122*J122</f>
        <v>0</v>
      </c>
    </row>
    <row r="123" spans="1:11" x14ac:dyDescent="0.35">
      <c r="A123" s="60" t="s">
        <v>161</v>
      </c>
      <c r="B123" s="25" t="s">
        <v>1</v>
      </c>
      <c r="C123" s="76"/>
      <c r="D123" s="77" t="s">
        <v>24</v>
      </c>
      <c r="E123" s="77"/>
      <c r="F123" s="77" t="s">
        <v>25</v>
      </c>
      <c r="G123" s="77"/>
      <c r="H123" s="78" t="s">
        <v>26</v>
      </c>
      <c r="I123" s="48">
        <f t="shared" ref="I123:I138" si="6">(C123*365)+(E123*30.42)+G123</f>
        <v>0</v>
      </c>
      <c r="J123" s="48">
        <f t="shared" ref="J123:J138" si="7">C141</f>
        <v>0</v>
      </c>
      <c r="K123" s="48">
        <f t="shared" ref="K123:K138" si="8">I123*J123</f>
        <v>0</v>
      </c>
    </row>
    <row r="124" spans="1:11" ht="31" x14ac:dyDescent="0.35">
      <c r="A124" s="60" t="s">
        <v>162</v>
      </c>
      <c r="B124" s="25" t="s">
        <v>71</v>
      </c>
      <c r="C124" s="76"/>
      <c r="D124" s="77" t="s">
        <v>24</v>
      </c>
      <c r="E124" s="77"/>
      <c r="F124" s="77" t="s">
        <v>25</v>
      </c>
      <c r="G124" s="77"/>
      <c r="H124" s="78" t="s">
        <v>26</v>
      </c>
      <c r="I124" s="48">
        <f t="shared" si="6"/>
        <v>0</v>
      </c>
      <c r="J124" s="48">
        <f t="shared" si="7"/>
        <v>0</v>
      </c>
      <c r="K124" s="48">
        <f t="shared" si="8"/>
        <v>0</v>
      </c>
    </row>
    <row r="125" spans="1:11" x14ac:dyDescent="0.35">
      <c r="A125" s="60" t="s">
        <v>163</v>
      </c>
      <c r="B125" s="25" t="s">
        <v>72</v>
      </c>
      <c r="C125" s="76"/>
      <c r="D125" s="77" t="s">
        <v>24</v>
      </c>
      <c r="E125" s="77"/>
      <c r="F125" s="77" t="s">
        <v>25</v>
      </c>
      <c r="G125" s="77"/>
      <c r="H125" s="78" t="s">
        <v>26</v>
      </c>
      <c r="I125" s="48">
        <f t="shared" si="6"/>
        <v>0</v>
      </c>
      <c r="J125" s="48">
        <f t="shared" si="7"/>
        <v>0</v>
      </c>
      <c r="K125" s="48">
        <f t="shared" si="8"/>
        <v>0</v>
      </c>
    </row>
    <row r="126" spans="1:11" x14ac:dyDescent="0.35">
      <c r="A126" s="60" t="s">
        <v>164</v>
      </c>
      <c r="B126" s="25" t="s">
        <v>2</v>
      </c>
      <c r="C126" s="76"/>
      <c r="D126" s="77" t="s">
        <v>24</v>
      </c>
      <c r="E126" s="77"/>
      <c r="F126" s="77" t="s">
        <v>25</v>
      </c>
      <c r="G126" s="77"/>
      <c r="H126" s="78" t="s">
        <v>26</v>
      </c>
      <c r="I126" s="48">
        <f t="shared" si="6"/>
        <v>0</v>
      </c>
      <c r="J126" s="48">
        <f t="shared" si="7"/>
        <v>0</v>
      </c>
      <c r="K126" s="48">
        <f t="shared" si="8"/>
        <v>0</v>
      </c>
    </row>
    <row r="127" spans="1:11" x14ac:dyDescent="0.35">
      <c r="A127" s="60" t="s">
        <v>165</v>
      </c>
      <c r="B127" s="25" t="s">
        <v>3</v>
      </c>
      <c r="C127" s="76"/>
      <c r="D127" s="77" t="s">
        <v>24</v>
      </c>
      <c r="E127" s="77"/>
      <c r="F127" s="77" t="s">
        <v>25</v>
      </c>
      <c r="G127" s="77"/>
      <c r="H127" s="78" t="s">
        <v>26</v>
      </c>
      <c r="I127" s="48">
        <f t="shared" si="6"/>
        <v>0</v>
      </c>
      <c r="J127" s="48">
        <f t="shared" si="7"/>
        <v>0</v>
      </c>
      <c r="K127" s="48">
        <f t="shared" si="8"/>
        <v>0</v>
      </c>
    </row>
    <row r="128" spans="1:11" x14ac:dyDescent="0.35">
      <c r="A128" s="60" t="s">
        <v>166</v>
      </c>
      <c r="B128" s="25" t="s">
        <v>4</v>
      </c>
      <c r="C128" s="76"/>
      <c r="D128" s="77" t="s">
        <v>24</v>
      </c>
      <c r="E128" s="77"/>
      <c r="F128" s="77" t="s">
        <v>25</v>
      </c>
      <c r="G128" s="77"/>
      <c r="H128" s="78" t="s">
        <v>26</v>
      </c>
      <c r="I128" s="48">
        <f t="shared" si="6"/>
        <v>0</v>
      </c>
      <c r="J128" s="48">
        <f t="shared" si="7"/>
        <v>0</v>
      </c>
      <c r="K128" s="48">
        <f t="shared" si="8"/>
        <v>0</v>
      </c>
    </row>
    <row r="129" spans="1:11" x14ac:dyDescent="0.35">
      <c r="A129" s="60" t="s">
        <v>167</v>
      </c>
      <c r="B129" s="25" t="s">
        <v>5</v>
      </c>
      <c r="C129" s="76"/>
      <c r="D129" s="77" t="s">
        <v>24</v>
      </c>
      <c r="E129" s="77"/>
      <c r="F129" s="77" t="s">
        <v>25</v>
      </c>
      <c r="G129" s="77"/>
      <c r="H129" s="78" t="s">
        <v>26</v>
      </c>
      <c r="I129" s="48">
        <f t="shared" si="6"/>
        <v>0</v>
      </c>
      <c r="J129" s="48">
        <f t="shared" si="7"/>
        <v>0</v>
      </c>
      <c r="K129" s="48">
        <f t="shared" si="8"/>
        <v>0</v>
      </c>
    </row>
    <row r="130" spans="1:11" x14ac:dyDescent="0.35">
      <c r="A130" s="60" t="s">
        <v>168</v>
      </c>
      <c r="B130" s="25" t="s">
        <v>6</v>
      </c>
      <c r="C130" s="76"/>
      <c r="D130" s="77" t="s">
        <v>24</v>
      </c>
      <c r="E130" s="77"/>
      <c r="F130" s="77" t="s">
        <v>25</v>
      </c>
      <c r="G130" s="77"/>
      <c r="H130" s="78" t="s">
        <v>26</v>
      </c>
      <c r="I130" s="48">
        <f t="shared" si="6"/>
        <v>0</v>
      </c>
      <c r="J130" s="48">
        <f t="shared" si="7"/>
        <v>0</v>
      </c>
      <c r="K130" s="48">
        <f t="shared" si="8"/>
        <v>0</v>
      </c>
    </row>
    <row r="131" spans="1:11" x14ac:dyDescent="0.35">
      <c r="A131" s="60" t="s">
        <v>169</v>
      </c>
      <c r="B131" s="25" t="s">
        <v>7</v>
      </c>
      <c r="C131" s="76"/>
      <c r="D131" s="77" t="s">
        <v>24</v>
      </c>
      <c r="E131" s="77"/>
      <c r="F131" s="77" t="s">
        <v>25</v>
      </c>
      <c r="G131" s="77"/>
      <c r="H131" s="78" t="s">
        <v>26</v>
      </c>
      <c r="I131" s="48">
        <f t="shared" si="6"/>
        <v>0</v>
      </c>
      <c r="J131" s="48">
        <f t="shared" si="7"/>
        <v>0</v>
      </c>
      <c r="K131" s="48">
        <f t="shared" si="8"/>
        <v>0</v>
      </c>
    </row>
    <row r="132" spans="1:11" ht="46.5" x14ac:dyDescent="0.35">
      <c r="A132" s="60" t="s">
        <v>170</v>
      </c>
      <c r="B132" s="25" t="s">
        <v>33</v>
      </c>
      <c r="C132" s="76"/>
      <c r="D132" s="77" t="s">
        <v>24</v>
      </c>
      <c r="E132" s="77"/>
      <c r="F132" s="77" t="s">
        <v>25</v>
      </c>
      <c r="G132" s="77"/>
      <c r="H132" s="78" t="s">
        <v>26</v>
      </c>
      <c r="I132" s="48">
        <f t="shared" si="6"/>
        <v>0</v>
      </c>
      <c r="J132" s="48">
        <f t="shared" si="7"/>
        <v>0</v>
      </c>
      <c r="K132" s="48">
        <f t="shared" si="8"/>
        <v>0</v>
      </c>
    </row>
    <row r="133" spans="1:11" ht="62" x14ac:dyDescent="0.35">
      <c r="A133" s="60" t="s">
        <v>171</v>
      </c>
      <c r="B133" s="25" t="s">
        <v>73</v>
      </c>
      <c r="C133" s="76"/>
      <c r="D133" s="77" t="s">
        <v>24</v>
      </c>
      <c r="E133" s="77"/>
      <c r="F133" s="77" t="s">
        <v>25</v>
      </c>
      <c r="G133" s="77"/>
      <c r="H133" s="78" t="s">
        <v>26</v>
      </c>
      <c r="I133" s="48">
        <f t="shared" si="6"/>
        <v>0</v>
      </c>
      <c r="J133" s="48">
        <f t="shared" si="7"/>
        <v>0</v>
      </c>
      <c r="K133" s="48">
        <f t="shared" si="8"/>
        <v>0</v>
      </c>
    </row>
    <row r="134" spans="1:11" ht="31" x14ac:dyDescent="0.35">
      <c r="A134" s="60" t="s">
        <v>172</v>
      </c>
      <c r="B134" s="25" t="s">
        <v>188</v>
      </c>
      <c r="C134" s="76"/>
      <c r="D134" s="77" t="s">
        <v>24</v>
      </c>
      <c r="E134" s="77"/>
      <c r="F134" s="77" t="s">
        <v>25</v>
      </c>
      <c r="G134" s="77"/>
      <c r="H134" s="78" t="s">
        <v>26</v>
      </c>
      <c r="I134" s="48">
        <f t="shared" si="6"/>
        <v>0</v>
      </c>
      <c r="J134" s="48">
        <f t="shared" si="7"/>
        <v>0</v>
      </c>
      <c r="K134" s="48">
        <f t="shared" si="8"/>
        <v>0</v>
      </c>
    </row>
    <row r="135" spans="1:11" x14ac:dyDescent="0.35">
      <c r="A135" s="60" t="s">
        <v>211</v>
      </c>
      <c r="B135" s="25" t="s">
        <v>189</v>
      </c>
      <c r="C135" s="76"/>
      <c r="D135" s="77" t="s">
        <v>24</v>
      </c>
      <c r="E135" s="77"/>
      <c r="F135" s="77" t="s">
        <v>25</v>
      </c>
      <c r="G135" s="77"/>
      <c r="H135" s="78" t="s">
        <v>26</v>
      </c>
      <c r="I135" s="48">
        <f t="shared" si="6"/>
        <v>0</v>
      </c>
      <c r="J135" s="48">
        <f t="shared" si="7"/>
        <v>0</v>
      </c>
      <c r="K135" s="48">
        <f t="shared" si="8"/>
        <v>0</v>
      </c>
    </row>
    <row r="136" spans="1:11" x14ac:dyDescent="0.35">
      <c r="A136" s="60" t="s">
        <v>212</v>
      </c>
      <c r="B136" s="25" t="s">
        <v>190</v>
      </c>
      <c r="C136" s="76"/>
      <c r="D136" s="77" t="s">
        <v>24</v>
      </c>
      <c r="E136" s="77"/>
      <c r="F136" s="77" t="s">
        <v>25</v>
      </c>
      <c r="G136" s="77"/>
      <c r="H136" s="78" t="s">
        <v>26</v>
      </c>
      <c r="I136" s="48">
        <f t="shared" si="6"/>
        <v>0</v>
      </c>
      <c r="J136" s="48">
        <f t="shared" si="7"/>
        <v>0</v>
      </c>
      <c r="K136" s="48">
        <f t="shared" si="8"/>
        <v>0</v>
      </c>
    </row>
    <row r="137" spans="1:11" ht="46.5" x14ac:dyDescent="0.35">
      <c r="A137" s="60" t="s">
        <v>213</v>
      </c>
      <c r="B137" s="25" t="s">
        <v>220</v>
      </c>
      <c r="C137" s="76"/>
      <c r="D137" s="77" t="s">
        <v>24</v>
      </c>
      <c r="E137" s="77"/>
      <c r="F137" s="77" t="s">
        <v>25</v>
      </c>
      <c r="G137" s="77"/>
      <c r="H137" s="78" t="s">
        <v>26</v>
      </c>
      <c r="I137" s="48">
        <f t="shared" si="6"/>
        <v>0</v>
      </c>
      <c r="J137" s="48">
        <f t="shared" si="7"/>
        <v>0</v>
      </c>
      <c r="K137" s="48">
        <f t="shared" si="8"/>
        <v>0</v>
      </c>
    </row>
    <row r="138" spans="1:11" x14ac:dyDescent="0.35">
      <c r="A138" s="60" t="s">
        <v>214</v>
      </c>
      <c r="B138" s="25" t="s">
        <v>34</v>
      </c>
      <c r="C138" s="76"/>
      <c r="D138" s="77" t="s">
        <v>24</v>
      </c>
      <c r="E138" s="77"/>
      <c r="F138" s="77" t="s">
        <v>25</v>
      </c>
      <c r="G138" s="77"/>
      <c r="H138" s="78" t="s">
        <v>26</v>
      </c>
      <c r="I138" s="48">
        <f t="shared" si="6"/>
        <v>0</v>
      </c>
      <c r="J138" s="48">
        <f t="shared" si="7"/>
        <v>0</v>
      </c>
      <c r="K138" s="48">
        <f t="shared" si="8"/>
        <v>0</v>
      </c>
    </row>
    <row r="139" spans="1:11" ht="31" x14ac:dyDescent="0.35">
      <c r="A139" s="60">
        <v>15</v>
      </c>
      <c r="B139" s="54" t="s">
        <v>173</v>
      </c>
      <c r="C139" s="162">
        <f>SUM(C140:H156)</f>
        <v>0</v>
      </c>
      <c r="D139" s="162"/>
      <c r="E139" s="162"/>
      <c r="F139" s="162"/>
      <c r="G139" s="162"/>
      <c r="H139" s="162"/>
      <c r="I139" s="69">
        <f>C38</f>
        <v>0</v>
      </c>
      <c r="J139" s="48"/>
      <c r="K139" s="48"/>
    </row>
    <row r="140" spans="1:11" x14ac:dyDescent="0.35">
      <c r="A140" s="60" t="s">
        <v>45</v>
      </c>
      <c r="B140" s="25" t="s">
        <v>0</v>
      </c>
      <c r="C140" s="163"/>
      <c r="D140" s="164"/>
      <c r="E140" s="164"/>
      <c r="F140" s="164"/>
      <c r="G140" s="164"/>
      <c r="H140" s="165"/>
      <c r="I140" s="48"/>
      <c r="J140" s="48"/>
      <c r="K140" s="48"/>
    </row>
    <row r="141" spans="1:11" x14ac:dyDescent="0.35">
      <c r="A141" s="60" t="s">
        <v>174</v>
      </c>
      <c r="B141" s="25" t="s">
        <v>1</v>
      </c>
      <c r="C141" s="163"/>
      <c r="D141" s="164"/>
      <c r="E141" s="164"/>
      <c r="F141" s="164"/>
      <c r="G141" s="164"/>
      <c r="H141" s="165"/>
      <c r="I141" s="48"/>
      <c r="J141" s="48"/>
      <c r="K141" s="48"/>
    </row>
    <row r="142" spans="1:11" ht="31" x14ac:dyDescent="0.35">
      <c r="A142" s="60" t="s">
        <v>175</v>
      </c>
      <c r="B142" s="25" t="s">
        <v>71</v>
      </c>
      <c r="C142" s="163"/>
      <c r="D142" s="164"/>
      <c r="E142" s="164"/>
      <c r="F142" s="164"/>
      <c r="G142" s="164"/>
      <c r="H142" s="165"/>
      <c r="I142" s="48"/>
      <c r="J142" s="48"/>
      <c r="K142" s="48"/>
    </row>
    <row r="143" spans="1:11" x14ac:dyDescent="0.35">
      <c r="A143" s="60" t="s">
        <v>176</v>
      </c>
      <c r="B143" s="25" t="s">
        <v>72</v>
      </c>
      <c r="C143" s="163"/>
      <c r="D143" s="164"/>
      <c r="E143" s="164"/>
      <c r="F143" s="164"/>
      <c r="G143" s="164"/>
      <c r="H143" s="165"/>
      <c r="I143" s="48"/>
      <c r="J143" s="48"/>
      <c r="K143" s="48"/>
    </row>
    <row r="144" spans="1:11" x14ac:dyDescent="0.35">
      <c r="A144" s="60" t="s">
        <v>177</v>
      </c>
      <c r="B144" s="25" t="s">
        <v>2</v>
      </c>
      <c r="C144" s="163"/>
      <c r="D144" s="164"/>
      <c r="E144" s="164"/>
      <c r="F144" s="164"/>
      <c r="G144" s="164"/>
      <c r="H144" s="165"/>
      <c r="I144" s="48"/>
      <c r="J144" s="48"/>
      <c r="K144" s="48"/>
    </row>
    <row r="145" spans="1:11" x14ac:dyDescent="0.35">
      <c r="A145" s="60" t="s">
        <v>178</v>
      </c>
      <c r="B145" s="25" t="s">
        <v>3</v>
      </c>
      <c r="C145" s="163"/>
      <c r="D145" s="164"/>
      <c r="E145" s="164"/>
      <c r="F145" s="164"/>
      <c r="G145" s="164"/>
      <c r="H145" s="165"/>
      <c r="I145" s="48"/>
      <c r="J145" s="48"/>
      <c r="K145" s="48"/>
    </row>
    <row r="146" spans="1:11" x14ac:dyDescent="0.35">
      <c r="A146" s="60" t="s">
        <v>179</v>
      </c>
      <c r="B146" s="25" t="s">
        <v>4</v>
      </c>
      <c r="C146" s="163"/>
      <c r="D146" s="164"/>
      <c r="E146" s="164"/>
      <c r="F146" s="164"/>
      <c r="G146" s="164"/>
      <c r="H146" s="165"/>
      <c r="I146" s="48"/>
      <c r="J146" s="48"/>
      <c r="K146" s="48"/>
    </row>
    <row r="147" spans="1:11" x14ac:dyDescent="0.35">
      <c r="A147" s="60" t="s">
        <v>180</v>
      </c>
      <c r="B147" s="25" t="s">
        <v>5</v>
      </c>
      <c r="C147" s="163"/>
      <c r="D147" s="164"/>
      <c r="E147" s="164"/>
      <c r="F147" s="164"/>
      <c r="G147" s="164"/>
      <c r="H147" s="165"/>
      <c r="I147" s="48"/>
      <c r="J147" s="48"/>
      <c r="K147" s="48"/>
    </row>
    <row r="148" spans="1:11" x14ac:dyDescent="0.35">
      <c r="A148" s="60" t="s">
        <v>181</v>
      </c>
      <c r="B148" s="25" t="s">
        <v>6</v>
      </c>
      <c r="C148" s="163"/>
      <c r="D148" s="164"/>
      <c r="E148" s="164"/>
      <c r="F148" s="164"/>
      <c r="G148" s="164"/>
      <c r="H148" s="165"/>
      <c r="I148" s="48"/>
      <c r="J148" s="48"/>
      <c r="K148" s="48"/>
    </row>
    <row r="149" spans="1:11" x14ac:dyDescent="0.35">
      <c r="A149" s="60" t="s">
        <v>182</v>
      </c>
      <c r="B149" s="25" t="s">
        <v>7</v>
      </c>
      <c r="C149" s="163"/>
      <c r="D149" s="164"/>
      <c r="E149" s="164"/>
      <c r="F149" s="164"/>
      <c r="G149" s="164"/>
      <c r="H149" s="165"/>
      <c r="I149" s="48"/>
      <c r="J149" s="48"/>
      <c r="K149" s="48"/>
    </row>
    <row r="150" spans="1:11" ht="46.5" x14ac:dyDescent="0.35">
      <c r="A150" s="60" t="s">
        <v>183</v>
      </c>
      <c r="B150" s="25" t="s">
        <v>33</v>
      </c>
      <c r="C150" s="163"/>
      <c r="D150" s="164"/>
      <c r="E150" s="164"/>
      <c r="F150" s="164"/>
      <c r="G150" s="164"/>
      <c r="H150" s="165"/>
      <c r="I150" s="48"/>
      <c r="J150" s="48"/>
      <c r="K150" s="48"/>
    </row>
    <row r="151" spans="1:11" ht="62" x14ac:dyDescent="0.35">
      <c r="A151" s="60" t="s">
        <v>184</v>
      </c>
      <c r="B151" s="25" t="s">
        <v>73</v>
      </c>
      <c r="C151" s="163"/>
      <c r="D151" s="164"/>
      <c r="E151" s="164"/>
      <c r="F151" s="164"/>
      <c r="G151" s="164"/>
      <c r="H151" s="165"/>
      <c r="I151" s="48"/>
      <c r="J151" s="48"/>
      <c r="K151" s="48"/>
    </row>
    <row r="152" spans="1:11" ht="31" x14ac:dyDescent="0.35">
      <c r="A152" s="60" t="s">
        <v>185</v>
      </c>
      <c r="B152" s="25" t="s">
        <v>188</v>
      </c>
      <c r="C152" s="163"/>
      <c r="D152" s="164"/>
      <c r="E152" s="164"/>
      <c r="F152" s="164"/>
      <c r="G152" s="164"/>
      <c r="H152" s="165"/>
      <c r="I152" s="48"/>
      <c r="J152" s="48"/>
      <c r="K152" s="48"/>
    </row>
    <row r="153" spans="1:11" x14ac:dyDescent="0.35">
      <c r="A153" s="60" t="s">
        <v>215</v>
      </c>
      <c r="B153" s="25" t="s">
        <v>189</v>
      </c>
      <c r="C153" s="163"/>
      <c r="D153" s="164"/>
      <c r="E153" s="164"/>
      <c r="F153" s="164"/>
      <c r="G153" s="164"/>
      <c r="H153" s="165"/>
      <c r="I153" s="48"/>
      <c r="J153" s="48"/>
      <c r="K153" s="48"/>
    </row>
    <row r="154" spans="1:11" x14ac:dyDescent="0.35">
      <c r="A154" s="60" t="s">
        <v>216</v>
      </c>
      <c r="B154" s="25" t="s">
        <v>190</v>
      </c>
      <c r="C154" s="163"/>
      <c r="D154" s="164"/>
      <c r="E154" s="164"/>
      <c r="F154" s="164"/>
      <c r="G154" s="164"/>
      <c r="H154" s="165"/>
      <c r="I154" s="48"/>
      <c r="J154" s="48"/>
      <c r="K154" s="48"/>
    </row>
    <row r="155" spans="1:11" ht="46.5" x14ac:dyDescent="0.35">
      <c r="A155" s="60" t="s">
        <v>217</v>
      </c>
      <c r="B155" s="25" t="s">
        <v>220</v>
      </c>
      <c r="C155" s="163"/>
      <c r="D155" s="164"/>
      <c r="E155" s="164"/>
      <c r="F155" s="164"/>
      <c r="G155" s="164"/>
      <c r="H155" s="165"/>
      <c r="I155" s="48"/>
      <c r="J155" s="48"/>
      <c r="K155" s="48"/>
    </row>
    <row r="156" spans="1:11" x14ac:dyDescent="0.35">
      <c r="A156" s="60" t="s">
        <v>218</v>
      </c>
      <c r="B156" s="25" t="s">
        <v>34</v>
      </c>
      <c r="C156" s="163"/>
      <c r="D156" s="164"/>
      <c r="E156" s="164"/>
      <c r="F156" s="164"/>
      <c r="G156" s="164"/>
      <c r="H156" s="165"/>
      <c r="I156" s="48"/>
      <c r="J156" s="48"/>
      <c r="K156" s="48"/>
    </row>
    <row r="157" spans="1:11" x14ac:dyDescent="0.35">
      <c r="A157" s="53"/>
      <c r="B157" s="56"/>
      <c r="C157" s="162"/>
      <c r="D157" s="162"/>
      <c r="E157" s="162"/>
      <c r="F157" s="162"/>
      <c r="G157" s="162"/>
      <c r="H157" s="162"/>
      <c r="I157" s="48"/>
      <c r="J157" s="48"/>
      <c r="K157" s="48"/>
    </row>
    <row r="158" spans="1:11" x14ac:dyDescent="0.35">
      <c r="A158" s="53"/>
      <c r="B158" s="56"/>
      <c r="C158" s="162"/>
      <c r="D158" s="162"/>
      <c r="E158" s="162"/>
      <c r="F158" s="162"/>
      <c r="G158" s="162"/>
      <c r="H158" s="162"/>
      <c r="I158" s="48"/>
      <c r="J158" s="48"/>
      <c r="K158" s="48"/>
    </row>
    <row r="159" spans="1:11" x14ac:dyDescent="0.35">
      <c r="A159" s="53"/>
      <c r="B159" s="56"/>
      <c r="C159" s="162"/>
      <c r="D159" s="162"/>
      <c r="E159" s="162"/>
      <c r="F159" s="162"/>
      <c r="G159" s="162"/>
      <c r="H159" s="162"/>
      <c r="I159" s="48"/>
      <c r="J159" s="48"/>
      <c r="K159" s="48"/>
    </row>
    <row r="160" spans="1:11" x14ac:dyDescent="0.35">
      <c r="A160" s="53"/>
      <c r="B160" s="56"/>
      <c r="C160" s="162"/>
      <c r="D160" s="162"/>
      <c r="E160" s="162"/>
      <c r="F160" s="162"/>
      <c r="G160" s="162"/>
      <c r="H160" s="162"/>
      <c r="I160" s="48"/>
      <c r="J160" s="48"/>
      <c r="K160" s="48"/>
    </row>
    <row r="161" spans="1:11" x14ac:dyDescent="0.35">
      <c r="A161" s="53"/>
      <c r="B161" s="56"/>
      <c r="C161" s="162"/>
      <c r="D161" s="162"/>
      <c r="E161" s="162"/>
      <c r="F161" s="162"/>
      <c r="G161" s="162"/>
      <c r="H161" s="162"/>
      <c r="I161" s="48"/>
      <c r="J161" s="48"/>
      <c r="K161" s="48"/>
    </row>
    <row r="162" spans="1:11" x14ac:dyDescent="0.35">
      <c r="A162" s="53"/>
      <c r="B162" s="56"/>
      <c r="C162" s="162"/>
      <c r="D162" s="162"/>
      <c r="E162" s="162"/>
      <c r="F162" s="162"/>
      <c r="G162" s="162"/>
      <c r="H162" s="162"/>
      <c r="I162" s="48"/>
      <c r="J162" s="48"/>
      <c r="K162" s="48"/>
    </row>
    <row r="163" spans="1:11" x14ac:dyDescent="0.35">
      <c r="A163" s="53"/>
      <c r="B163" s="56"/>
      <c r="C163" s="162"/>
      <c r="D163" s="162"/>
      <c r="E163" s="162"/>
      <c r="F163" s="162"/>
      <c r="G163" s="162"/>
      <c r="H163" s="162"/>
      <c r="I163" s="48"/>
      <c r="J163" s="48"/>
      <c r="K163" s="48"/>
    </row>
    <row r="164" spans="1:11" x14ac:dyDescent="0.35">
      <c r="A164" s="53"/>
      <c r="B164" s="56"/>
      <c r="C164" s="162"/>
      <c r="D164" s="162"/>
      <c r="E164" s="162"/>
      <c r="F164" s="162"/>
      <c r="G164" s="162"/>
      <c r="H164" s="162"/>
      <c r="I164" s="48"/>
      <c r="J164" s="48"/>
      <c r="K164" s="48"/>
    </row>
    <row r="165" spans="1:11" x14ac:dyDescent="0.35">
      <c r="A165" s="53"/>
      <c r="B165" s="56"/>
      <c r="C165" s="162"/>
      <c r="D165" s="162"/>
      <c r="E165" s="162"/>
      <c r="F165" s="162"/>
      <c r="G165" s="162"/>
      <c r="H165" s="162"/>
      <c r="I165" s="48"/>
      <c r="J165" s="48"/>
      <c r="K165" s="48"/>
    </row>
    <row r="166" spans="1:11" x14ac:dyDescent="0.35">
      <c r="A166" s="53"/>
      <c r="B166" s="56"/>
      <c r="C166" s="162"/>
      <c r="D166" s="162"/>
      <c r="E166" s="162"/>
      <c r="F166" s="162"/>
      <c r="G166" s="162"/>
      <c r="H166" s="162"/>
      <c r="I166" s="48"/>
      <c r="J166" s="48"/>
      <c r="K166" s="48"/>
    </row>
    <row r="167" spans="1:11" x14ac:dyDescent="0.35">
      <c r="A167" s="53"/>
      <c r="B167" s="83"/>
      <c r="C167" s="162"/>
      <c r="D167" s="162"/>
      <c r="E167" s="162"/>
      <c r="F167" s="162"/>
      <c r="G167" s="162"/>
      <c r="H167" s="162"/>
      <c r="I167" s="48"/>
      <c r="J167" s="48"/>
      <c r="K167" s="48"/>
    </row>
    <row r="168" spans="1:11" x14ac:dyDescent="0.35">
      <c r="A168" s="53"/>
      <c r="B168" s="56"/>
      <c r="C168" s="162"/>
      <c r="D168" s="162"/>
      <c r="E168" s="162"/>
      <c r="F168" s="162"/>
      <c r="G168" s="162"/>
      <c r="H168" s="162"/>
      <c r="I168" s="48"/>
      <c r="J168" s="48"/>
      <c r="K168" s="48"/>
    </row>
  </sheetData>
  <mergeCells count="110">
    <mergeCell ref="C18:H18"/>
    <mergeCell ref="C19:H19"/>
    <mergeCell ref="C20:H20"/>
    <mergeCell ref="C21:H21"/>
    <mergeCell ref="C22:H22"/>
    <mergeCell ref="C23:H23"/>
    <mergeCell ref="C12:H12"/>
    <mergeCell ref="C13:H13"/>
    <mergeCell ref="C14:H14"/>
    <mergeCell ref="C15:H15"/>
    <mergeCell ref="C16:H16"/>
    <mergeCell ref="C17:H17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6:H66"/>
    <mergeCell ref="C67:H67"/>
    <mergeCell ref="C68:H68"/>
    <mergeCell ref="C69:H69"/>
    <mergeCell ref="C70:H70"/>
    <mergeCell ref="C71:H71"/>
    <mergeCell ref="C60:H60"/>
    <mergeCell ref="C61:H61"/>
    <mergeCell ref="C62:H62"/>
    <mergeCell ref="C63:H63"/>
    <mergeCell ref="C64:H64"/>
    <mergeCell ref="C65:H65"/>
    <mergeCell ref="C78:H78"/>
    <mergeCell ref="C79:H79"/>
    <mergeCell ref="C80:H80"/>
    <mergeCell ref="C81:H81"/>
    <mergeCell ref="C82:H82"/>
    <mergeCell ref="C83:H83"/>
    <mergeCell ref="C72:H72"/>
    <mergeCell ref="C73:H73"/>
    <mergeCell ref="C74:H74"/>
    <mergeCell ref="C75:H75"/>
    <mergeCell ref="C76:H76"/>
    <mergeCell ref="C77:H77"/>
    <mergeCell ref="C90:H90"/>
    <mergeCell ref="C119:H119"/>
    <mergeCell ref="C139:H139"/>
    <mergeCell ref="C140:H140"/>
    <mergeCell ref="C141:H141"/>
    <mergeCell ref="C142:H142"/>
    <mergeCell ref="C84:H84"/>
    <mergeCell ref="C85:H85"/>
    <mergeCell ref="C86:H86"/>
    <mergeCell ref="C87:H87"/>
    <mergeCell ref="C88:H88"/>
    <mergeCell ref="C89:H89"/>
    <mergeCell ref="C149:H149"/>
    <mergeCell ref="C150:H150"/>
    <mergeCell ref="C151:H151"/>
    <mergeCell ref="C152:H152"/>
    <mergeCell ref="C153:H153"/>
    <mergeCell ref="C154:H154"/>
    <mergeCell ref="C143:H143"/>
    <mergeCell ref="C144:H144"/>
    <mergeCell ref="C145:H145"/>
    <mergeCell ref="C146:H146"/>
    <mergeCell ref="C147:H147"/>
    <mergeCell ref="C148:H148"/>
    <mergeCell ref="C167:H167"/>
    <mergeCell ref="C168:H168"/>
    <mergeCell ref="C161:H161"/>
    <mergeCell ref="C162:H162"/>
    <mergeCell ref="C163:H163"/>
    <mergeCell ref="C164:H164"/>
    <mergeCell ref="C165:H165"/>
    <mergeCell ref="C166:H166"/>
    <mergeCell ref="C155:H155"/>
    <mergeCell ref="C156:H156"/>
    <mergeCell ref="C157:H157"/>
    <mergeCell ref="C158:H158"/>
    <mergeCell ref="C159:H159"/>
    <mergeCell ref="C160:H1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6"/>
  <sheetViews>
    <sheetView topLeftCell="A145" zoomScale="70" zoomScaleNormal="70" workbookViewId="0">
      <selection activeCell="B174" sqref="B174"/>
    </sheetView>
  </sheetViews>
  <sheetFormatPr defaultRowHeight="15.5" x14ac:dyDescent="0.35"/>
  <cols>
    <col min="1" max="1" width="6.33203125" customWidth="1"/>
    <col min="2" max="2" width="55.08203125" customWidth="1"/>
    <col min="3" max="3" width="3.5" customWidth="1"/>
    <col min="4" max="4" width="2.5" customWidth="1"/>
    <col min="5" max="5" width="3.08203125" customWidth="1"/>
    <col min="6" max="6" width="4.5" customWidth="1"/>
    <col min="7" max="7" width="3.08203125" customWidth="1"/>
    <col min="8" max="8" width="2.5" customWidth="1"/>
    <col min="9" max="9" width="9.08203125" customWidth="1"/>
    <col min="10" max="10" width="12.5" customWidth="1"/>
    <col min="11" max="11" width="11.5" customWidth="1"/>
  </cols>
  <sheetData>
    <row r="1" spans="1:8" x14ac:dyDescent="0.35">
      <c r="A1" s="1"/>
    </row>
    <row r="7" spans="1:8" x14ac:dyDescent="0.35">
      <c r="B7" s="9" t="s">
        <v>242</v>
      </c>
    </row>
    <row r="12" spans="1:8" x14ac:dyDescent="0.35">
      <c r="A12" s="3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46</v>
      </c>
      <c r="C13" s="150">
        <v>56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48</v>
      </c>
      <c r="C14" s="150">
        <v>15</v>
      </c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49</v>
      </c>
      <c r="C15" s="152">
        <f>SUM(C18:H36)</f>
        <v>385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48</v>
      </c>
      <c r="C16" s="150">
        <v>8</v>
      </c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50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198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199</v>
      </c>
      <c r="C19" s="150"/>
      <c r="D19" s="148"/>
      <c r="E19" s="148"/>
      <c r="F19" s="148"/>
      <c r="G19" s="148"/>
      <c r="H19" s="149"/>
    </row>
    <row r="20" spans="1:8" ht="46.5" x14ac:dyDescent="0.35">
      <c r="A20" s="4" t="s">
        <v>94</v>
      </c>
      <c r="B20" s="41" t="s">
        <v>205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200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201</v>
      </c>
      <c r="C22" s="150">
        <v>104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51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52</v>
      </c>
      <c r="C24" s="150">
        <v>2</v>
      </c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53</v>
      </c>
      <c r="C25" s="150">
        <v>3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54</v>
      </c>
      <c r="C26" s="150">
        <v>11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55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56</v>
      </c>
      <c r="C28" s="150"/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6</v>
      </c>
      <c r="D30" s="148"/>
      <c r="E30" s="148"/>
      <c r="F30" s="148"/>
      <c r="G30" s="148"/>
      <c r="H30" s="149"/>
    </row>
    <row r="31" spans="1:8" ht="46.5" x14ac:dyDescent="0.35">
      <c r="A31" s="4" t="s">
        <v>191</v>
      </c>
      <c r="B31" s="25" t="s">
        <v>59</v>
      </c>
      <c r="C31" s="150"/>
      <c r="D31" s="148"/>
      <c r="E31" s="148"/>
      <c r="F31" s="148"/>
      <c r="G31" s="148"/>
      <c r="H31" s="149"/>
    </row>
    <row r="32" spans="1:8" ht="31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16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16" x14ac:dyDescent="0.35">
      <c r="A34" s="4" t="s">
        <v>207</v>
      </c>
      <c r="B34" s="25" t="s">
        <v>190</v>
      </c>
      <c r="C34" s="119" t="s">
        <v>241</v>
      </c>
      <c r="D34" s="148"/>
      <c r="E34" s="148"/>
      <c r="F34" s="148"/>
      <c r="G34" s="148"/>
      <c r="H34" s="149"/>
    </row>
    <row r="35" spans="1:16" ht="31" x14ac:dyDescent="0.35">
      <c r="A35" s="4" t="s">
        <v>208</v>
      </c>
      <c r="B35" s="25" t="s">
        <v>220</v>
      </c>
      <c r="C35" s="150">
        <v>259</v>
      </c>
      <c r="D35" s="148"/>
      <c r="E35" s="148"/>
      <c r="F35" s="148"/>
      <c r="G35" s="148"/>
      <c r="H35" s="149"/>
    </row>
    <row r="36" spans="1:16" x14ac:dyDescent="0.35">
      <c r="A36" s="4" t="s">
        <v>209</v>
      </c>
      <c r="B36" s="19" t="s">
        <v>60</v>
      </c>
      <c r="C36" s="150"/>
      <c r="D36" s="148"/>
      <c r="E36" s="148"/>
      <c r="F36" s="148"/>
      <c r="G36" s="148"/>
      <c r="H36" s="149"/>
    </row>
    <row r="37" spans="1:16" s="101" customFormat="1" ht="52.15" customHeight="1" x14ac:dyDescent="0.35">
      <c r="A37" s="99">
        <v>3</v>
      </c>
      <c r="B37" s="100" t="s">
        <v>8</v>
      </c>
      <c r="C37" s="155">
        <f>SUM(C38,C45,C46,C47,C48,C49)</f>
        <v>0</v>
      </c>
      <c r="D37" s="156"/>
      <c r="E37" s="156"/>
      <c r="F37" s="156"/>
      <c r="G37" s="156"/>
      <c r="H37" s="157"/>
      <c r="I37" s="158" t="s">
        <v>244</v>
      </c>
      <c r="J37" s="159"/>
      <c r="K37" s="159"/>
      <c r="L37" s="159"/>
      <c r="M37" s="159"/>
      <c r="N37" s="106"/>
      <c r="O37" s="106"/>
      <c r="P37" s="106"/>
    </row>
    <row r="38" spans="1:16" s="101" customFormat="1" x14ac:dyDescent="0.35">
      <c r="A38" s="99" t="s">
        <v>17</v>
      </c>
      <c r="B38" s="102" t="s">
        <v>35</v>
      </c>
      <c r="C38" s="155">
        <f>SUM(C39:H44)</f>
        <v>0</v>
      </c>
      <c r="D38" s="156"/>
      <c r="E38" s="156"/>
      <c r="F38" s="156"/>
      <c r="G38" s="156"/>
      <c r="H38" s="157"/>
      <c r="I38" s="106"/>
      <c r="J38" s="106"/>
      <c r="K38" s="106"/>
      <c r="L38" s="106"/>
      <c r="M38" s="106"/>
      <c r="N38" s="106"/>
      <c r="O38" s="106"/>
      <c r="P38" s="106"/>
    </row>
    <row r="39" spans="1:16" s="101" customFormat="1" x14ac:dyDescent="0.35">
      <c r="A39" s="99" t="s">
        <v>105</v>
      </c>
      <c r="B39" s="102" t="s">
        <v>36</v>
      </c>
      <c r="C39" s="155"/>
      <c r="D39" s="156"/>
      <c r="E39" s="156"/>
      <c r="F39" s="156"/>
      <c r="G39" s="156"/>
      <c r="H39" s="157"/>
      <c r="I39" s="106"/>
      <c r="J39" s="106"/>
      <c r="K39" s="106"/>
      <c r="L39" s="106"/>
      <c r="M39" s="106"/>
      <c r="N39" s="106"/>
      <c r="O39" s="106"/>
      <c r="P39" s="106"/>
    </row>
    <row r="40" spans="1:16" s="101" customFormat="1" x14ac:dyDescent="0.35">
      <c r="A40" s="99" t="s">
        <v>106</v>
      </c>
      <c r="B40" s="102" t="s">
        <v>37</v>
      </c>
      <c r="C40" s="155"/>
      <c r="D40" s="156"/>
      <c r="E40" s="156"/>
      <c r="F40" s="156"/>
      <c r="G40" s="156"/>
      <c r="H40" s="157"/>
      <c r="I40" s="106"/>
      <c r="J40" s="106"/>
      <c r="K40" s="106"/>
      <c r="L40" s="106"/>
      <c r="M40" s="106"/>
      <c r="N40" s="106"/>
      <c r="O40" s="106"/>
      <c r="P40" s="106"/>
    </row>
    <row r="41" spans="1:16" s="101" customFormat="1" x14ac:dyDescent="0.35">
      <c r="A41" s="99" t="s">
        <v>107</v>
      </c>
      <c r="B41" s="102" t="s">
        <v>38</v>
      </c>
      <c r="C41" s="155"/>
      <c r="D41" s="156"/>
      <c r="E41" s="156"/>
      <c r="F41" s="156"/>
      <c r="G41" s="156"/>
      <c r="H41" s="157"/>
      <c r="I41" s="106"/>
      <c r="J41" s="106"/>
      <c r="K41" s="106"/>
      <c r="L41" s="106"/>
      <c r="M41" s="106"/>
      <c r="N41" s="106"/>
      <c r="O41" s="106"/>
      <c r="P41" s="106"/>
    </row>
    <row r="42" spans="1:16" s="101" customFormat="1" x14ac:dyDescent="0.35">
      <c r="A42" s="99" t="s">
        <v>108</v>
      </c>
      <c r="B42" s="102" t="s">
        <v>39</v>
      </c>
      <c r="C42" s="155"/>
      <c r="D42" s="156"/>
      <c r="E42" s="156"/>
      <c r="F42" s="156"/>
      <c r="G42" s="156"/>
      <c r="H42" s="157"/>
      <c r="I42" s="106"/>
      <c r="J42" s="106"/>
      <c r="K42" s="106"/>
      <c r="L42" s="106"/>
      <c r="M42" s="106"/>
      <c r="N42" s="106"/>
      <c r="O42" s="106"/>
      <c r="P42" s="106"/>
    </row>
    <row r="43" spans="1:16" s="101" customFormat="1" x14ac:dyDescent="0.35">
      <c r="A43" s="99" t="s">
        <v>109</v>
      </c>
      <c r="B43" s="102" t="s">
        <v>40</v>
      </c>
      <c r="C43" s="155"/>
      <c r="D43" s="156"/>
      <c r="E43" s="156"/>
      <c r="F43" s="156"/>
      <c r="G43" s="156"/>
      <c r="H43" s="157"/>
      <c r="I43" s="106"/>
      <c r="J43" s="106"/>
      <c r="K43" s="106"/>
      <c r="L43" s="106"/>
      <c r="M43" s="106"/>
      <c r="N43" s="106"/>
      <c r="O43" s="106"/>
      <c r="P43" s="106"/>
    </row>
    <row r="44" spans="1:16" s="101" customFormat="1" x14ac:dyDescent="0.35">
      <c r="A44" s="99" t="s">
        <v>110</v>
      </c>
      <c r="B44" s="102" t="s">
        <v>41</v>
      </c>
      <c r="C44" s="155"/>
      <c r="D44" s="156"/>
      <c r="E44" s="156"/>
      <c r="F44" s="156"/>
      <c r="G44" s="156"/>
      <c r="H44" s="157"/>
      <c r="I44" s="106"/>
      <c r="J44" s="106"/>
      <c r="K44" s="106"/>
      <c r="L44" s="106"/>
      <c r="M44" s="106"/>
      <c r="N44" s="106"/>
      <c r="O44" s="106"/>
      <c r="P44" s="106"/>
    </row>
    <row r="45" spans="1:16" s="101" customFormat="1" x14ac:dyDescent="0.35">
      <c r="A45" s="99" t="s">
        <v>18</v>
      </c>
      <c r="B45" s="103" t="s">
        <v>61</v>
      </c>
      <c r="C45" s="155"/>
      <c r="D45" s="156"/>
      <c r="E45" s="156"/>
      <c r="F45" s="156"/>
      <c r="G45" s="156"/>
      <c r="H45" s="157"/>
      <c r="I45" s="106"/>
      <c r="J45" s="106"/>
      <c r="K45" s="106"/>
      <c r="L45" s="106"/>
      <c r="M45" s="106"/>
      <c r="N45" s="106"/>
      <c r="O45" s="106"/>
      <c r="P45" s="106"/>
    </row>
    <row r="46" spans="1:16" s="101" customFormat="1" x14ac:dyDescent="0.35">
      <c r="A46" s="99" t="s">
        <v>111</v>
      </c>
      <c r="B46" s="103" t="s">
        <v>9</v>
      </c>
      <c r="C46" s="155"/>
      <c r="D46" s="156"/>
      <c r="E46" s="156"/>
      <c r="F46" s="156"/>
      <c r="G46" s="156"/>
      <c r="H46" s="157"/>
      <c r="I46" s="106"/>
      <c r="J46" s="106"/>
      <c r="K46" s="106"/>
      <c r="L46" s="106"/>
      <c r="M46" s="106"/>
      <c r="N46" s="106"/>
      <c r="O46" s="106"/>
      <c r="P46" s="106"/>
    </row>
    <row r="47" spans="1:16" s="101" customFormat="1" x14ac:dyDescent="0.35">
      <c r="A47" s="99" t="s">
        <v>112</v>
      </c>
      <c r="B47" s="103" t="s">
        <v>10</v>
      </c>
      <c r="C47" s="155"/>
      <c r="D47" s="156"/>
      <c r="E47" s="156"/>
      <c r="F47" s="156"/>
      <c r="G47" s="156"/>
      <c r="H47" s="157"/>
      <c r="I47" s="106"/>
      <c r="J47" s="106"/>
      <c r="K47" s="106"/>
      <c r="L47" s="106"/>
      <c r="M47" s="106"/>
      <c r="N47" s="106"/>
      <c r="O47" s="106"/>
      <c r="P47" s="106"/>
    </row>
    <row r="48" spans="1:16" s="101" customFormat="1" x14ac:dyDescent="0.35">
      <c r="A48" s="99" t="s">
        <v>113</v>
      </c>
      <c r="B48" s="103" t="s">
        <v>11</v>
      </c>
      <c r="C48" s="155"/>
      <c r="D48" s="156"/>
      <c r="E48" s="156"/>
      <c r="F48" s="156"/>
      <c r="G48" s="156"/>
      <c r="H48" s="157"/>
      <c r="I48" s="106"/>
      <c r="J48" s="106"/>
      <c r="K48" s="106"/>
      <c r="L48" s="106"/>
      <c r="M48" s="106"/>
      <c r="N48" s="106"/>
      <c r="O48" s="106"/>
      <c r="P48" s="106"/>
    </row>
    <row r="49" spans="1:16" s="101" customFormat="1" x14ac:dyDescent="0.35">
      <c r="A49" s="99" t="s">
        <v>114</v>
      </c>
      <c r="B49" s="103" t="s">
        <v>12</v>
      </c>
      <c r="C49" s="155"/>
      <c r="D49" s="156"/>
      <c r="E49" s="156"/>
      <c r="F49" s="156"/>
      <c r="G49" s="156"/>
      <c r="H49" s="157"/>
      <c r="I49" s="106"/>
      <c r="J49" s="106"/>
      <c r="K49" s="106"/>
      <c r="L49" s="106"/>
      <c r="M49" s="106"/>
      <c r="N49" s="106"/>
      <c r="O49" s="106"/>
      <c r="P49" s="106"/>
    </row>
    <row r="50" spans="1:16" x14ac:dyDescent="0.35">
      <c r="A50" s="4">
        <v>4</v>
      </c>
      <c r="B50" s="5" t="s">
        <v>62</v>
      </c>
      <c r="C50" s="152">
        <f>SUM(C53:H65,C67:H72)</f>
        <v>47</v>
      </c>
      <c r="D50" s="153"/>
      <c r="E50" s="153"/>
      <c r="F50" s="153"/>
      <c r="G50" s="153"/>
      <c r="H50" s="154"/>
      <c r="I50" s="104" t="s">
        <v>243</v>
      </c>
    </row>
    <row r="51" spans="1:16" x14ac:dyDescent="0.35">
      <c r="A51" s="4" t="s">
        <v>19</v>
      </c>
      <c r="B51" s="5" t="s">
        <v>48</v>
      </c>
      <c r="C51" s="150">
        <v>4</v>
      </c>
      <c r="D51" s="148"/>
      <c r="E51" s="148"/>
      <c r="F51" s="148"/>
      <c r="G51" s="148"/>
      <c r="H51" s="149"/>
    </row>
    <row r="52" spans="1:16" s="2" customFormat="1" x14ac:dyDescent="0.35">
      <c r="A52" s="30">
        <v>5</v>
      </c>
      <c r="B52" s="26" t="s">
        <v>63</v>
      </c>
      <c r="C52" s="152">
        <f>SUM(C53:H65,C67:H72)</f>
        <v>47</v>
      </c>
      <c r="D52" s="153"/>
      <c r="E52" s="153"/>
      <c r="F52" s="153"/>
      <c r="G52" s="153"/>
      <c r="H52" s="154"/>
      <c r="I52" s="104" t="s">
        <v>243</v>
      </c>
    </row>
    <row r="53" spans="1:16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6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6" ht="46.5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6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6" x14ac:dyDescent="0.35">
      <c r="A57" s="4" t="s">
        <v>118</v>
      </c>
      <c r="B57" s="15" t="s">
        <v>71</v>
      </c>
      <c r="C57" s="150">
        <v>14</v>
      </c>
      <c r="D57" s="148"/>
      <c r="E57" s="148"/>
      <c r="F57" s="148"/>
      <c r="G57" s="148"/>
      <c r="H57" s="149"/>
    </row>
    <row r="58" spans="1:16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6" x14ac:dyDescent="0.35">
      <c r="A59" s="4" t="s">
        <v>120</v>
      </c>
      <c r="B59" s="15" t="s">
        <v>2</v>
      </c>
      <c r="C59" s="150">
        <v>1</v>
      </c>
      <c r="D59" s="148"/>
      <c r="E59" s="148"/>
      <c r="F59" s="148"/>
      <c r="G59" s="148"/>
      <c r="H59" s="149"/>
    </row>
    <row r="60" spans="1:16" x14ac:dyDescent="0.35">
      <c r="A60" s="4" t="s">
        <v>121</v>
      </c>
      <c r="B60" s="15" t="s">
        <v>3</v>
      </c>
      <c r="C60" s="150">
        <v>1</v>
      </c>
      <c r="D60" s="148"/>
      <c r="E60" s="148"/>
      <c r="F60" s="148"/>
      <c r="G60" s="148"/>
      <c r="H60" s="149"/>
    </row>
    <row r="61" spans="1:16" x14ac:dyDescent="0.35">
      <c r="A61" s="4" t="s">
        <v>122</v>
      </c>
      <c r="B61" s="24" t="s">
        <v>4</v>
      </c>
      <c r="C61" s="150">
        <v>4</v>
      </c>
      <c r="D61" s="148"/>
      <c r="E61" s="148"/>
      <c r="F61" s="148"/>
      <c r="G61" s="148"/>
      <c r="H61" s="149"/>
    </row>
    <row r="62" spans="1:16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6" x14ac:dyDescent="0.35">
      <c r="A63" s="4" t="s">
        <v>124</v>
      </c>
      <c r="B63" s="27" t="s">
        <v>6</v>
      </c>
      <c r="C63" s="150"/>
      <c r="D63" s="148"/>
      <c r="E63" s="148"/>
      <c r="F63" s="148"/>
      <c r="G63" s="148"/>
      <c r="H63" s="149"/>
    </row>
    <row r="64" spans="1:16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2" ht="31" x14ac:dyDescent="0.35">
      <c r="A65" s="4" t="s">
        <v>126</v>
      </c>
      <c r="B65" s="27" t="s">
        <v>33</v>
      </c>
      <c r="C65" s="150">
        <v>1</v>
      </c>
      <c r="D65" s="148"/>
      <c r="E65" s="148"/>
      <c r="F65" s="148"/>
      <c r="G65" s="148"/>
      <c r="H65" s="149"/>
    </row>
    <row r="66" spans="1:12" ht="31" x14ac:dyDescent="0.35">
      <c r="A66" s="4" t="s">
        <v>197</v>
      </c>
      <c r="B66" s="42" t="s">
        <v>187</v>
      </c>
      <c r="C66" s="150">
        <v>1</v>
      </c>
      <c r="D66" s="148"/>
      <c r="E66" s="148"/>
      <c r="F66" s="148"/>
      <c r="G66" s="148"/>
      <c r="H66" s="149"/>
    </row>
    <row r="67" spans="1:12" ht="46.5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2" ht="31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2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2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2" ht="31" x14ac:dyDescent="0.35">
      <c r="A71" s="44" t="s">
        <v>203</v>
      </c>
      <c r="B71" s="38" t="s">
        <v>220</v>
      </c>
      <c r="C71" s="148">
        <v>26</v>
      </c>
      <c r="D71" s="148"/>
      <c r="E71" s="148"/>
      <c r="F71" s="148"/>
      <c r="G71" s="148"/>
      <c r="H71" s="149"/>
      <c r="I71" s="96"/>
      <c r="J71" s="96"/>
      <c r="K71" s="96"/>
      <c r="L71" s="96"/>
    </row>
    <row r="72" spans="1:12" x14ac:dyDescent="0.35">
      <c r="A72" s="44" t="s">
        <v>210</v>
      </c>
      <c r="B72" s="45" t="s">
        <v>34</v>
      </c>
      <c r="C72" s="150"/>
      <c r="D72" s="148"/>
      <c r="E72" s="148"/>
      <c r="F72" s="148"/>
      <c r="G72" s="148"/>
      <c r="H72" s="149"/>
      <c r="I72" s="96"/>
      <c r="J72" s="96" t="s">
        <v>84</v>
      </c>
      <c r="K72" s="96"/>
      <c r="L72" s="96"/>
    </row>
    <row r="73" spans="1:12" x14ac:dyDescent="0.35">
      <c r="A73" s="16">
        <v>6</v>
      </c>
      <c r="B73" s="19" t="s">
        <v>64</v>
      </c>
      <c r="C73" s="152">
        <f>SUM(C74:H76)</f>
        <v>47</v>
      </c>
      <c r="D73" s="153"/>
      <c r="E73" s="153"/>
      <c r="F73" s="153"/>
      <c r="G73" s="153"/>
      <c r="H73" s="154"/>
      <c r="I73" s="105">
        <f>SUM(C74:H76)</f>
        <v>47</v>
      </c>
      <c r="J73" s="96">
        <f>C50</f>
        <v>47</v>
      </c>
      <c r="K73" s="96"/>
      <c r="L73" s="96"/>
    </row>
    <row r="74" spans="1:12" x14ac:dyDescent="0.35">
      <c r="A74" s="16" t="s">
        <v>44</v>
      </c>
      <c r="B74" s="27" t="s">
        <v>65</v>
      </c>
      <c r="C74" s="150">
        <v>12</v>
      </c>
      <c r="D74" s="148"/>
      <c r="E74" s="148"/>
      <c r="F74" s="148"/>
      <c r="G74" s="148"/>
      <c r="H74" s="149"/>
      <c r="I74" s="96"/>
      <c r="J74" s="96"/>
      <c r="K74" s="96"/>
      <c r="L74" s="96"/>
    </row>
    <row r="75" spans="1:12" x14ac:dyDescent="0.35">
      <c r="A75" s="16" t="s">
        <v>74</v>
      </c>
      <c r="B75" s="27" t="s">
        <v>66</v>
      </c>
      <c r="C75" s="150">
        <v>19</v>
      </c>
      <c r="D75" s="148"/>
      <c r="E75" s="148"/>
      <c r="F75" s="148"/>
      <c r="G75" s="148"/>
      <c r="H75" s="149"/>
      <c r="I75" s="96"/>
      <c r="J75" s="96"/>
      <c r="K75" s="96"/>
      <c r="L75" s="96"/>
    </row>
    <row r="76" spans="1:12" x14ac:dyDescent="0.35">
      <c r="A76" s="16" t="s">
        <v>75</v>
      </c>
      <c r="B76" s="27" t="s">
        <v>67</v>
      </c>
      <c r="C76" s="150">
        <v>16</v>
      </c>
      <c r="D76" s="148"/>
      <c r="E76" s="148"/>
      <c r="F76" s="148"/>
      <c r="G76" s="148"/>
      <c r="H76" s="149"/>
      <c r="I76" s="96"/>
      <c r="J76" s="96" t="s">
        <v>84</v>
      </c>
      <c r="K76" s="96"/>
      <c r="L76" s="96"/>
    </row>
    <row r="77" spans="1:12" x14ac:dyDescent="0.35">
      <c r="A77" s="16">
        <v>7</v>
      </c>
      <c r="B77" s="19" t="s">
        <v>68</v>
      </c>
      <c r="C77" s="152">
        <f>SUM(C78:C87)</f>
        <v>47</v>
      </c>
      <c r="D77" s="153"/>
      <c r="E77" s="153"/>
      <c r="F77" s="153"/>
      <c r="G77" s="153"/>
      <c r="H77" s="154"/>
      <c r="I77" s="105">
        <f>SUM(C78:H87)</f>
        <v>47</v>
      </c>
      <c r="J77" s="96">
        <f>J73</f>
        <v>47</v>
      </c>
      <c r="K77" s="96"/>
      <c r="L77" s="96"/>
    </row>
    <row r="78" spans="1:12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5"/>
      <c r="J78" s="96"/>
      <c r="K78" s="96"/>
      <c r="L78" s="96"/>
    </row>
    <row r="79" spans="1:12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5"/>
      <c r="J79" s="96"/>
      <c r="K79" s="96"/>
      <c r="L79" s="96"/>
    </row>
    <row r="80" spans="1:12" x14ac:dyDescent="0.35">
      <c r="A80" s="16" t="s">
        <v>76</v>
      </c>
      <c r="B80" s="27" t="s">
        <v>129</v>
      </c>
      <c r="C80" s="150">
        <v>1</v>
      </c>
      <c r="D80" s="148"/>
      <c r="E80" s="148"/>
      <c r="F80" s="148"/>
      <c r="G80" s="148"/>
      <c r="H80" s="149"/>
      <c r="I80" s="105"/>
      <c r="J80" s="96"/>
      <c r="K80" s="96"/>
      <c r="L80" s="96"/>
    </row>
    <row r="81" spans="1:12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  <c r="I81" s="96"/>
      <c r="J81" s="96"/>
      <c r="K81" s="96"/>
      <c r="L81" s="96"/>
    </row>
    <row r="82" spans="1:12" x14ac:dyDescent="0.35">
      <c r="A82" s="16" t="s">
        <v>132</v>
      </c>
      <c r="B82" s="27" t="s">
        <v>69</v>
      </c>
      <c r="C82" s="150">
        <v>2</v>
      </c>
      <c r="D82" s="148"/>
      <c r="E82" s="148"/>
      <c r="F82" s="148"/>
      <c r="G82" s="148"/>
      <c r="H82" s="149"/>
      <c r="I82" s="96"/>
      <c r="J82" s="96"/>
      <c r="K82" s="96"/>
      <c r="L82" s="96"/>
    </row>
    <row r="83" spans="1:12" x14ac:dyDescent="0.35">
      <c r="A83" s="16" t="s">
        <v>133</v>
      </c>
      <c r="B83" s="25" t="s">
        <v>134</v>
      </c>
      <c r="C83" s="150">
        <v>8</v>
      </c>
      <c r="D83" s="148"/>
      <c r="E83" s="148"/>
      <c r="F83" s="148"/>
      <c r="G83" s="148"/>
      <c r="H83" s="149"/>
      <c r="I83" s="96"/>
      <c r="J83" s="96"/>
      <c r="K83" s="96"/>
      <c r="L83" s="96"/>
    </row>
    <row r="84" spans="1:12" x14ac:dyDescent="0.35">
      <c r="A84" s="16" t="s">
        <v>135</v>
      </c>
      <c r="B84" s="25" t="s">
        <v>136</v>
      </c>
      <c r="C84" s="150">
        <v>19</v>
      </c>
      <c r="D84" s="148"/>
      <c r="E84" s="148"/>
      <c r="F84" s="148"/>
      <c r="G84" s="148"/>
      <c r="H84" s="149"/>
      <c r="I84" s="96"/>
      <c r="J84" s="96"/>
      <c r="K84" s="96"/>
      <c r="L84" s="96"/>
    </row>
    <row r="85" spans="1:12" x14ac:dyDescent="0.35">
      <c r="A85" s="16" t="s">
        <v>137</v>
      </c>
      <c r="B85" s="25" t="s">
        <v>138</v>
      </c>
      <c r="C85" s="150">
        <v>13</v>
      </c>
      <c r="D85" s="148"/>
      <c r="E85" s="148"/>
      <c r="F85" s="148"/>
      <c r="G85" s="148"/>
      <c r="H85" s="149"/>
      <c r="I85" s="96"/>
      <c r="J85" s="96"/>
      <c r="K85" s="96"/>
      <c r="L85" s="96"/>
    </row>
    <row r="86" spans="1:12" x14ac:dyDescent="0.35">
      <c r="A86" s="16" t="s">
        <v>139</v>
      </c>
      <c r="B86" s="25" t="s">
        <v>140</v>
      </c>
      <c r="C86" s="150">
        <v>4</v>
      </c>
      <c r="D86" s="148"/>
      <c r="E86" s="148"/>
      <c r="F86" s="148"/>
      <c r="G86" s="148"/>
      <c r="H86" s="149"/>
      <c r="I86" s="96"/>
      <c r="J86" s="96"/>
      <c r="K86" s="96"/>
      <c r="L86" s="96"/>
    </row>
    <row r="87" spans="1:12" x14ac:dyDescent="0.35">
      <c r="A87" s="16" t="s">
        <v>141</v>
      </c>
      <c r="B87" s="27" t="s">
        <v>142</v>
      </c>
      <c r="C87" s="150"/>
      <c r="D87" s="148"/>
      <c r="E87" s="148"/>
      <c r="F87" s="148"/>
      <c r="G87" s="148"/>
      <c r="H87" s="149"/>
      <c r="I87" s="96"/>
      <c r="J87" s="96"/>
      <c r="K87" s="96"/>
      <c r="L87" s="96"/>
    </row>
    <row r="88" spans="1:12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  <c r="I88" s="96"/>
      <c r="J88" s="96"/>
      <c r="K88" s="96"/>
      <c r="L88" s="96"/>
    </row>
    <row r="89" spans="1:12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  <c r="I89" s="96"/>
      <c r="J89" s="96"/>
      <c r="K89" s="96"/>
      <c r="L89" s="96"/>
    </row>
    <row r="90" spans="1:12" ht="3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s="96" t="s">
        <v>30</v>
      </c>
      <c r="J90" s="96" t="s">
        <v>31</v>
      </c>
      <c r="K90" s="96" t="s">
        <v>32</v>
      </c>
      <c r="L90" s="96"/>
    </row>
    <row r="91" spans="1:12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1</v>
      </c>
      <c r="F91" s="33" t="s">
        <v>25</v>
      </c>
      <c r="G91" s="33">
        <f>ABS(INT(I91-C91*365-E91*30.42))</f>
        <v>29</v>
      </c>
      <c r="H91" s="34" t="s">
        <v>26</v>
      </c>
      <c r="I91" s="96">
        <f>K91/J91</f>
        <v>59.425531914893618</v>
      </c>
      <c r="J91" s="96">
        <f>SUM(J94:J110)</f>
        <v>47</v>
      </c>
      <c r="K91" s="96">
        <f>SUM(K94:K110)</f>
        <v>2793</v>
      </c>
      <c r="L91" s="96"/>
    </row>
    <row r="92" spans="1:12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  <c r="I92" s="96"/>
      <c r="J92" s="96"/>
      <c r="K92" s="96"/>
      <c r="L92" s="96"/>
    </row>
    <row r="93" spans="1:12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  <c r="I93" s="96"/>
      <c r="J93" s="96"/>
      <c r="K93" s="96"/>
      <c r="L93" s="96"/>
    </row>
    <row r="94" spans="1:12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 s="96">
        <f t="shared" ref="I94:I110" si="0">(C94*365)+(E94*30.42)+G94</f>
        <v>0</v>
      </c>
      <c r="J94" s="96">
        <f>C53</f>
        <v>0</v>
      </c>
      <c r="K94" s="96">
        <f t="shared" ref="K94:K105" si="1">I94*J94</f>
        <v>0</v>
      </c>
      <c r="L94" s="96"/>
    </row>
    <row r="95" spans="1:12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 s="96">
        <f t="shared" si="0"/>
        <v>0</v>
      </c>
      <c r="J95" s="96">
        <f t="shared" ref="J95:J104" si="2">C56</f>
        <v>0</v>
      </c>
      <c r="K95" s="96">
        <f t="shared" si="1"/>
        <v>0</v>
      </c>
      <c r="L95" s="96"/>
    </row>
    <row r="96" spans="1:12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>
        <v>74</v>
      </c>
      <c r="H96" s="8" t="s">
        <v>26</v>
      </c>
      <c r="I96" s="96">
        <f t="shared" si="0"/>
        <v>74</v>
      </c>
      <c r="J96" s="96">
        <f t="shared" si="2"/>
        <v>14</v>
      </c>
      <c r="K96" s="96">
        <f t="shared" si="1"/>
        <v>1036</v>
      </c>
      <c r="L96" s="96"/>
    </row>
    <row r="97" spans="1:12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 s="96">
        <f t="shared" si="0"/>
        <v>0</v>
      </c>
      <c r="J97" s="96">
        <f t="shared" si="2"/>
        <v>0</v>
      </c>
      <c r="K97" s="96">
        <f t="shared" si="1"/>
        <v>0</v>
      </c>
      <c r="L97" s="96"/>
    </row>
    <row r="98" spans="1:12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>
        <v>20</v>
      </c>
      <c r="H98" s="8" t="s">
        <v>26</v>
      </c>
      <c r="I98" s="96">
        <f t="shared" si="0"/>
        <v>20</v>
      </c>
      <c r="J98" s="96">
        <f t="shared" si="2"/>
        <v>1</v>
      </c>
      <c r="K98" s="96">
        <f t="shared" si="1"/>
        <v>20</v>
      </c>
      <c r="L98" s="96"/>
    </row>
    <row r="99" spans="1:12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>
        <v>40</v>
      </c>
      <c r="H99" s="8" t="s">
        <v>26</v>
      </c>
      <c r="I99" s="96">
        <f t="shared" si="0"/>
        <v>40</v>
      </c>
      <c r="J99" s="96">
        <f t="shared" si="2"/>
        <v>1</v>
      </c>
      <c r="K99" s="96">
        <f t="shared" si="1"/>
        <v>40</v>
      </c>
      <c r="L99" s="96"/>
    </row>
    <row r="100" spans="1:12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>
        <v>34</v>
      </c>
      <c r="H100" s="8" t="s">
        <v>26</v>
      </c>
      <c r="I100" s="96">
        <f t="shared" si="0"/>
        <v>34</v>
      </c>
      <c r="J100" s="96">
        <f t="shared" si="2"/>
        <v>4</v>
      </c>
      <c r="K100" s="96">
        <f t="shared" si="1"/>
        <v>136</v>
      </c>
      <c r="L100" s="96"/>
    </row>
    <row r="101" spans="1:12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 s="96">
        <f t="shared" si="0"/>
        <v>0</v>
      </c>
      <c r="J101" s="96">
        <f t="shared" si="2"/>
        <v>0</v>
      </c>
      <c r="K101" s="96">
        <f t="shared" si="1"/>
        <v>0</v>
      </c>
      <c r="L101" s="96"/>
    </row>
    <row r="102" spans="1:12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 s="96">
        <f t="shared" si="0"/>
        <v>0</v>
      </c>
      <c r="J102" s="96">
        <f t="shared" si="2"/>
        <v>0</v>
      </c>
      <c r="K102" s="96">
        <f t="shared" si="1"/>
        <v>0</v>
      </c>
      <c r="L102" s="96"/>
    </row>
    <row r="103" spans="1:12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 s="96">
        <f t="shared" si="0"/>
        <v>0</v>
      </c>
      <c r="J103" s="96">
        <f t="shared" si="2"/>
        <v>0</v>
      </c>
      <c r="K103" s="96">
        <f t="shared" si="1"/>
        <v>0</v>
      </c>
      <c r="L103" s="96"/>
    </row>
    <row r="104" spans="1:12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>
        <v>27</v>
      </c>
      <c r="H104" s="8" t="s">
        <v>26</v>
      </c>
      <c r="I104" s="96">
        <f t="shared" si="0"/>
        <v>27</v>
      </c>
      <c r="J104" s="96">
        <f t="shared" si="2"/>
        <v>1</v>
      </c>
      <c r="K104" s="96">
        <f t="shared" si="1"/>
        <v>27</v>
      </c>
      <c r="L104" s="96"/>
    </row>
    <row r="105" spans="1:12" ht="51.65" customHeight="1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 s="96">
        <f t="shared" si="0"/>
        <v>0</v>
      </c>
      <c r="J105" s="96">
        <f>C67</f>
        <v>0</v>
      </c>
      <c r="K105" s="96">
        <f t="shared" si="1"/>
        <v>0</v>
      </c>
      <c r="L105" s="96"/>
    </row>
    <row r="106" spans="1:12" ht="51.65" customHeight="1" x14ac:dyDescent="0.35">
      <c r="A106" s="16"/>
      <c r="B106" s="40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 s="96">
        <f t="shared" ref="I106:I109" si="3">(C106*365)+(E106*30.42)+G106</f>
        <v>0</v>
      </c>
      <c r="J106" s="96">
        <f t="shared" ref="J106:J109" si="4">C68</f>
        <v>0</v>
      </c>
      <c r="K106" s="96">
        <f t="shared" ref="K106:K110" si="5">I106*J106</f>
        <v>0</v>
      </c>
      <c r="L106" s="96"/>
    </row>
    <row r="107" spans="1:12" ht="51.65" customHeight="1" x14ac:dyDescent="0.35">
      <c r="A107" s="16"/>
      <c r="B107" s="38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 s="96">
        <f t="shared" si="3"/>
        <v>0</v>
      </c>
      <c r="J107" s="96">
        <f t="shared" si="4"/>
        <v>0</v>
      </c>
      <c r="K107" s="96">
        <f t="shared" si="5"/>
        <v>0</v>
      </c>
      <c r="L107" s="96"/>
    </row>
    <row r="108" spans="1:12" ht="51.65" customHeight="1" x14ac:dyDescent="0.35">
      <c r="A108" s="16"/>
      <c r="B108" s="38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 s="96">
        <f t="shared" si="3"/>
        <v>0</v>
      </c>
      <c r="J108" s="96">
        <f t="shared" si="4"/>
        <v>0</v>
      </c>
      <c r="K108" s="96">
        <f t="shared" si="5"/>
        <v>0</v>
      </c>
      <c r="L108" s="96"/>
    </row>
    <row r="109" spans="1:12" ht="51.65" customHeight="1" x14ac:dyDescent="0.35">
      <c r="A109" s="16"/>
      <c r="B109" s="47" t="s">
        <v>220</v>
      </c>
      <c r="C109" s="6"/>
      <c r="D109" s="7" t="s">
        <v>24</v>
      </c>
      <c r="E109" s="7"/>
      <c r="F109" s="7" t="s">
        <v>25</v>
      </c>
      <c r="G109" s="7">
        <v>59</v>
      </c>
      <c r="H109" s="8" t="s">
        <v>26</v>
      </c>
      <c r="I109" s="96">
        <f t="shared" si="3"/>
        <v>59</v>
      </c>
      <c r="J109" s="96">
        <f t="shared" si="4"/>
        <v>26</v>
      </c>
      <c r="K109" s="96">
        <f t="shared" si="5"/>
        <v>1534</v>
      </c>
      <c r="L109" s="96"/>
    </row>
    <row r="110" spans="1:12" ht="19.149999999999999" customHeight="1" x14ac:dyDescent="0.35">
      <c r="A110" s="16" t="s">
        <v>157</v>
      </c>
      <c r="B110" s="29" t="s">
        <v>34</v>
      </c>
      <c r="C110" s="6"/>
      <c r="D110" s="7" t="s">
        <v>24</v>
      </c>
      <c r="E110" s="7"/>
      <c r="F110" s="7" t="s">
        <v>25</v>
      </c>
      <c r="G110" s="7"/>
      <c r="H110" s="8" t="s">
        <v>26</v>
      </c>
      <c r="I110" s="96">
        <f t="shared" si="0"/>
        <v>0</v>
      </c>
      <c r="J110" s="96">
        <f>C54+C55+C68+C69+C70+C72</f>
        <v>0</v>
      </c>
      <c r="K110" s="96">
        <f t="shared" si="5"/>
        <v>0</v>
      </c>
      <c r="L110" s="96"/>
    </row>
    <row r="111" spans="1:12" x14ac:dyDescent="0.35">
      <c r="A111" s="4">
        <v>12</v>
      </c>
      <c r="B111" s="5" t="s">
        <v>15</v>
      </c>
      <c r="C111" s="32">
        <f>INT(I111/365)</f>
        <v>0</v>
      </c>
      <c r="D111" s="33" t="s">
        <v>24</v>
      </c>
      <c r="E111" s="33">
        <f>INT((I111-C111*365)/30.42)</f>
        <v>0</v>
      </c>
      <c r="F111" s="33" t="s">
        <v>25</v>
      </c>
      <c r="G111" s="33">
        <f>ABS(INT(I111-C111*365-E111*30.42))</f>
        <v>0</v>
      </c>
      <c r="H111" s="34" t="s">
        <v>26</v>
      </c>
      <c r="I111" s="96">
        <f>K111/J111</f>
        <v>0</v>
      </c>
      <c r="J111" s="96">
        <f>SUM(J113:J118)</f>
        <v>1</v>
      </c>
      <c r="K111" s="96">
        <f>SUM(K113:K118)</f>
        <v>0</v>
      </c>
      <c r="L111" s="96"/>
    </row>
    <row r="112" spans="1:12" s="2" customFormat="1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  <c r="I112" s="96"/>
      <c r="J112" s="96"/>
      <c r="K112" s="96"/>
      <c r="L112" s="98"/>
    </row>
    <row r="113" spans="1:12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 s="96">
        <f t="shared" ref="I113:I118" si="6">(C113*365)+(E113*30.42)+G113</f>
        <v>0</v>
      </c>
      <c r="J113" s="96">
        <f>J94</f>
        <v>0</v>
      </c>
      <c r="K113" s="96">
        <f t="shared" ref="K113:K118" si="7">I113*J113</f>
        <v>0</v>
      </c>
      <c r="L113" s="96"/>
    </row>
    <row r="114" spans="1:12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 s="96">
        <f t="shared" si="6"/>
        <v>0</v>
      </c>
      <c r="J114" s="96">
        <f>J95</f>
        <v>0</v>
      </c>
      <c r="K114" s="96">
        <f t="shared" si="7"/>
        <v>0</v>
      </c>
      <c r="L114" s="96"/>
    </row>
    <row r="115" spans="1:12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 s="96">
        <f t="shared" si="6"/>
        <v>0</v>
      </c>
      <c r="J115" s="96">
        <v>0</v>
      </c>
      <c r="K115" s="96">
        <f t="shared" si="7"/>
        <v>0</v>
      </c>
      <c r="L115" s="96"/>
    </row>
    <row r="116" spans="1:12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 s="96">
        <f t="shared" si="6"/>
        <v>0</v>
      </c>
      <c r="J116" s="96">
        <f>J99</f>
        <v>1</v>
      </c>
      <c r="K116" s="96">
        <f t="shared" si="7"/>
        <v>0</v>
      </c>
      <c r="L116" s="96"/>
    </row>
    <row r="117" spans="1:12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 s="96">
        <f t="shared" si="6"/>
        <v>0</v>
      </c>
      <c r="J117" s="96">
        <v>0</v>
      </c>
      <c r="K117" s="96">
        <f t="shared" si="7"/>
        <v>0</v>
      </c>
      <c r="L117" s="96"/>
    </row>
    <row r="118" spans="1:12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 s="96">
        <f t="shared" si="6"/>
        <v>0</v>
      </c>
      <c r="J118" s="96">
        <v>0</v>
      </c>
      <c r="K118" s="96">
        <f t="shared" si="7"/>
        <v>0</v>
      </c>
      <c r="L118" s="96"/>
    </row>
    <row r="119" spans="1:12" x14ac:dyDescent="0.35">
      <c r="A119" s="4">
        <v>13</v>
      </c>
      <c r="B119" s="18" t="s">
        <v>16</v>
      </c>
      <c r="C119" s="150">
        <v>51</v>
      </c>
      <c r="D119" s="148"/>
      <c r="E119" s="148"/>
      <c r="F119" s="148"/>
      <c r="G119" s="148"/>
      <c r="H119" s="149"/>
      <c r="I119" s="96"/>
      <c r="J119" s="96"/>
      <c r="K119" s="96"/>
      <c r="L119" s="96"/>
    </row>
    <row r="120" spans="1:12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2</v>
      </c>
      <c r="F120" s="33" t="s">
        <v>25</v>
      </c>
      <c r="G120" s="33">
        <f>ABS(INT(I120-C120*365-E120*30.42))</f>
        <v>1</v>
      </c>
      <c r="H120" s="34" t="s">
        <v>26</v>
      </c>
      <c r="I120" s="96">
        <f>K120/J120</f>
        <v>62.266846361185983</v>
      </c>
      <c r="J120" s="96">
        <f>SUM(J122:J138)</f>
        <v>371</v>
      </c>
      <c r="K120" s="96">
        <f>SUM(K122:K138)</f>
        <v>23101</v>
      </c>
      <c r="L120" s="96">
        <f>SUM(K122:K138)</f>
        <v>23101</v>
      </c>
    </row>
    <row r="121" spans="1:12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  <c r="I121" s="96"/>
      <c r="J121" s="96"/>
      <c r="K121" s="96"/>
      <c r="L121" s="96"/>
    </row>
    <row r="122" spans="1:12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 s="96">
        <f>(C122*365)+(E122*30.42)+G122</f>
        <v>0</v>
      </c>
      <c r="J122" s="96">
        <f>C140</f>
        <v>0</v>
      </c>
      <c r="K122" s="96">
        <f>I122*J122</f>
        <v>0</v>
      </c>
      <c r="L122" s="96"/>
    </row>
    <row r="123" spans="1:12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 s="96">
        <f t="shared" ref="I123:I138" si="8">(C123*365)+(E123*30.42)+G123</f>
        <v>0</v>
      </c>
      <c r="J123" s="96">
        <f t="shared" ref="J123:J138" si="9">C141</f>
        <v>0</v>
      </c>
      <c r="K123" s="96">
        <f t="shared" ref="K123:K138" si="10">I123*J123</f>
        <v>0</v>
      </c>
      <c r="L123" s="96"/>
    </row>
    <row r="124" spans="1:12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>
        <v>72</v>
      </c>
      <c r="H124" s="8" t="s">
        <v>26</v>
      </c>
      <c r="I124" s="96">
        <f t="shared" si="8"/>
        <v>72</v>
      </c>
      <c r="J124" s="96">
        <f t="shared" si="9"/>
        <v>99</v>
      </c>
      <c r="K124" s="96">
        <f t="shared" si="10"/>
        <v>7128</v>
      </c>
      <c r="L124" s="96"/>
    </row>
    <row r="125" spans="1:12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 s="96">
        <f t="shared" si="8"/>
        <v>0</v>
      </c>
      <c r="J125" s="96">
        <f t="shared" si="9"/>
        <v>0</v>
      </c>
      <c r="K125" s="96">
        <f t="shared" si="10"/>
        <v>0</v>
      </c>
      <c r="L125" s="96"/>
    </row>
    <row r="126" spans="1:12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>
        <v>20</v>
      </c>
      <c r="H126" s="8" t="s">
        <v>26</v>
      </c>
      <c r="I126" s="96">
        <f t="shared" si="8"/>
        <v>20</v>
      </c>
      <c r="J126" s="96">
        <f t="shared" si="9"/>
        <v>2</v>
      </c>
      <c r="K126" s="96">
        <f t="shared" si="10"/>
        <v>40</v>
      </c>
      <c r="L126" s="96"/>
    </row>
    <row r="127" spans="1:12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>
        <v>39</v>
      </c>
      <c r="H127" s="8" t="s">
        <v>26</v>
      </c>
      <c r="I127" s="96">
        <f t="shared" si="8"/>
        <v>39</v>
      </c>
      <c r="J127" s="96">
        <f t="shared" si="9"/>
        <v>3</v>
      </c>
      <c r="K127" s="96">
        <f t="shared" si="10"/>
        <v>117</v>
      </c>
      <c r="L127" s="96"/>
    </row>
    <row r="128" spans="1:12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32</v>
      </c>
      <c r="H128" s="8" t="s">
        <v>26</v>
      </c>
      <c r="I128" s="96">
        <f t="shared" si="8"/>
        <v>32</v>
      </c>
      <c r="J128" s="96">
        <f t="shared" si="9"/>
        <v>9</v>
      </c>
      <c r="K128" s="96">
        <f t="shared" si="10"/>
        <v>288</v>
      </c>
      <c r="L128" s="96"/>
    </row>
    <row r="129" spans="1:12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 s="96">
        <f t="shared" si="8"/>
        <v>0</v>
      </c>
      <c r="J129" s="96">
        <f t="shared" si="9"/>
        <v>0</v>
      </c>
      <c r="K129" s="96">
        <f t="shared" si="10"/>
        <v>0</v>
      </c>
      <c r="L129" s="96"/>
    </row>
    <row r="130" spans="1:12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/>
      <c r="H130" s="8" t="s">
        <v>26</v>
      </c>
      <c r="I130" s="96">
        <f t="shared" si="8"/>
        <v>0</v>
      </c>
      <c r="J130" s="96">
        <f t="shared" si="9"/>
        <v>0</v>
      </c>
      <c r="K130" s="96">
        <f t="shared" si="10"/>
        <v>0</v>
      </c>
      <c r="L130" s="96"/>
    </row>
    <row r="131" spans="1:12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 s="96">
        <f t="shared" si="8"/>
        <v>0</v>
      </c>
      <c r="J131" s="96">
        <f t="shared" si="9"/>
        <v>0</v>
      </c>
      <c r="K131" s="96">
        <f t="shared" si="10"/>
        <v>0</v>
      </c>
      <c r="L131" s="96"/>
    </row>
    <row r="132" spans="1:12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26</v>
      </c>
      <c r="H132" s="8" t="s">
        <v>26</v>
      </c>
      <c r="I132" s="96">
        <f t="shared" si="8"/>
        <v>26</v>
      </c>
      <c r="J132" s="96">
        <f t="shared" si="9"/>
        <v>6</v>
      </c>
      <c r="K132" s="96">
        <f t="shared" si="10"/>
        <v>156</v>
      </c>
      <c r="L132" s="96"/>
    </row>
    <row r="133" spans="1:12" ht="46.5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/>
      <c r="H133" s="8" t="s">
        <v>26</v>
      </c>
      <c r="I133" s="96">
        <f t="shared" si="8"/>
        <v>0</v>
      </c>
      <c r="J133" s="96">
        <f t="shared" si="9"/>
        <v>0</v>
      </c>
      <c r="K133" s="96">
        <f t="shared" si="10"/>
        <v>0</v>
      </c>
      <c r="L133" s="96"/>
    </row>
    <row r="134" spans="1:12" ht="31" x14ac:dyDescent="0.35">
      <c r="A134" s="16" t="s">
        <v>172</v>
      </c>
      <c r="B134" s="40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 s="96">
        <f t="shared" si="8"/>
        <v>0</v>
      </c>
      <c r="J134" s="96">
        <f t="shared" si="9"/>
        <v>0</v>
      </c>
      <c r="K134" s="96">
        <f t="shared" si="10"/>
        <v>0</v>
      </c>
      <c r="L134" s="96"/>
    </row>
    <row r="135" spans="1:12" x14ac:dyDescent="0.35">
      <c r="A135" s="16" t="s">
        <v>211</v>
      </c>
      <c r="B135" s="38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 s="96">
        <f t="shared" si="8"/>
        <v>0</v>
      </c>
      <c r="J135" s="96">
        <f t="shared" si="9"/>
        <v>0</v>
      </c>
      <c r="K135" s="96">
        <f t="shared" si="10"/>
        <v>0</v>
      </c>
      <c r="L135" s="96"/>
    </row>
    <row r="136" spans="1:12" x14ac:dyDescent="0.35">
      <c r="A136" s="16" t="s">
        <v>212</v>
      </c>
      <c r="B136" s="38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 s="96">
        <f t="shared" si="8"/>
        <v>0</v>
      </c>
      <c r="J136" s="96">
        <f t="shared" si="9"/>
        <v>0</v>
      </c>
      <c r="K136" s="96">
        <f t="shared" si="10"/>
        <v>0</v>
      </c>
      <c r="L136" s="96"/>
    </row>
    <row r="137" spans="1:12" ht="31" x14ac:dyDescent="0.35">
      <c r="A137" s="16" t="s">
        <v>213</v>
      </c>
      <c r="B137" s="47" t="s">
        <v>220</v>
      </c>
      <c r="C137" s="6"/>
      <c r="D137" s="7" t="s">
        <v>24</v>
      </c>
      <c r="E137" s="7"/>
      <c r="F137" s="7" t="s">
        <v>25</v>
      </c>
      <c r="G137" s="7">
        <v>61</v>
      </c>
      <c r="H137" s="8" t="s">
        <v>26</v>
      </c>
      <c r="I137" s="96">
        <f t="shared" si="8"/>
        <v>61</v>
      </c>
      <c r="J137" s="96">
        <f t="shared" si="9"/>
        <v>252</v>
      </c>
      <c r="K137" s="96">
        <f t="shared" si="10"/>
        <v>15372</v>
      </c>
      <c r="L137" s="96"/>
    </row>
    <row r="138" spans="1:12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/>
      <c r="H138" s="8" t="s">
        <v>26</v>
      </c>
      <c r="I138" s="96">
        <f t="shared" si="8"/>
        <v>0</v>
      </c>
      <c r="J138" s="96">
        <f t="shared" si="9"/>
        <v>0</v>
      </c>
      <c r="K138" s="96">
        <f t="shared" si="10"/>
        <v>0</v>
      </c>
      <c r="L138" s="96"/>
    </row>
    <row r="139" spans="1:12" x14ac:dyDescent="0.35">
      <c r="A139" s="16">
        <v>15</v>
      </c>
      <c r="B139" s="5" t="s">
        <v>173</v>
      </c>
      <c r="C139" s="151">
        <f>SUM(C140:H156)</f>
        <v>371</v>
      </c>
      <c r="D139" s="151"/>
      <c r="E139" s="151"/>
      <c r="F139" s="151"/>
      <c r="G139" s="151"/>
      <c r="H139" s="151"/>
      <c r="I139" s="105">
        <f>C38</f>
        <v>0</v>
      </c>
      <c r="J139" s="96"/>
      <c r="K139" s="96"/>
      <c r="L139" s="96"/>
    </row>
    <row r="140" spans="1:12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2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2" x14ac:dyDescent="0.35">
      <c r="A142" s="16" t="s">
        <v>175</v>
      </c>
      <c r="B142" s="27" t="s">
        <v>71</v>
      </c>
      <c r="C142" s="150">
        <v>99</v>
      </c>
      <c r="D142" s="148"/>
      <c r="E142" s="148"/>
      <c r="F142" s="148"/>
      <c r="G142" s="148"/>
      <c r="H142" s="149"/>
    </row>
    <row r="143" spans="1:12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2" x14ac:dyDescent="0.35">
      <c r="A144" s="16" t="s">
        <v>177</v>
      </c>
      <c r="B144" s="27" t="s">
        <v>2</v>
      </c>
      <c r="C144" s="150">
        <v>2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>
        <v>3</v>
      </c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9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/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6</v>
      </c>
      <c r="D150" s="148"/>
      <c r="E150" s="148"/>
      <c r="F150" s="148"/>
      <c r="G150" s="148"/>
      <c r="H150" s="149"/>
    </row>
    <row r="151" spans="1:8" ht="46.5" x14ac:dyDescent="0.35">
      <c r="A151" s="16" t="s">
        <v>184</v>
      </c>
      <c r="B151" s="27" t="s">
        <v>73</v>
      </c>
      <c r="C151" s="150"/>
      <c r="D151" s="148"/>
      <c r="E151" s="148"/>
      <c r="F151" s="148"/>
      <c r="G151" s="148"/>
      <c r="H151" s="149"/>
    </row>
    <row r="152" spans="1:8" ht="31" x14ac:dyDescent="0.35">
      <c r="A152" s="16" t="s">
        <v>185</v>
      </c>
      <c r="B152" s="40" t="s">
        <v>188</v>
      </c>
      <c r="C152" s="150"/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38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38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47" t="s">
        <v>220</v>
      </c>
      <c r="C155" s="150">
        <v>252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/>
      <c r="D156" s="148"/>
      <c r="E156" s="148"/>
      <c r="F156" s="148"/>
      <c r="G156" s="148"/>
      <c r="H156" s="149"/>
    </row>
  </sheetData>
  <mergeCells count="99">
    <mergeCell ref="I37:M37"/>
    <mergeCell ref="C12:H12"/>
    <mergeCell ref="C13:H13"/>
    <mergeCell ref="C14:H14"/>
    <mergeCell ref="C156:H156"/>
    <mergeCell ref="C15:H15"/>
    <mergeCell ref="C16:H16"/>
    <mergeCell ref="C17:H17"/>
    <mergeCell ref="C18:H18"/>
    <mergeCell ref="C21:H21"/>
    <mergeCell ref="C30:H30"/>
    <mergeCell ref="C31:H31"/>
    <mergeCell ref="C37:H37"/>
    <mergeCell ref="C36:H36"/>
    <mergeCell ref="C22:H22"/>
    <mergeCell ref="C23:H23"/>
    <mergeCell ref="C24:H24"/>
    <mergeCell ref="C25:H25"/>
    <mergeCell ref="C41:H41"/>
    <mergeCell ref="C42:H42"/>
    <mergeCell ref="C43:H43"/>
    <mergeCell ref="C26:H26"/>
    <mergeCell ref="C27:H27"/>
    <mergeCell ref="C28:H28"/>
    <mergeCell ref="C29:H29"/>
    <mergeCell ref="C32:H32"/>
    <mergeCell ref="C33:H33"/>
    <mergeCell ref="C34:H34"/>
    <mergeCell ref="C35:H35"/>
    <mergeCell ref="C44:H44"/>
    <mergeCell ref="C45:H45"/>
    <mergeCell ref="C38:H38"/>
    <mergeCell ref="C39:H39"/>
    <mergeCell ref="C40:H40"/>
    <mergeCell ref="C46:H46"/>
    <mergeCell ref="C47:H47"/>
    <mergeCell ref="C48:H48"/>
    <mergeCell ref="C49:H49"/>
    <mergeCell ref="C50:H50"/>
    <mergeCell ref="C57:H57"/>
    <mergeCell ref="C58:H58"/>
    <mergeCell ref="C59:H59"/>
    <mergeCell ref="C60:H60"/>
    <mergeCell ref="C51:H51"/>
    <mergeCell ref="C52:H52"/>
    <mergeCell ref="C53:H53"/>
    <mergeCell ref="C56:H56"/>
    <mergeCell ref="C54:H54"/>
    <mergeCell ref="C55:H55"/>
    <mergeCell ref="C68:H68"/>
    <mergeCell ref="C69:H69"/>
    <mergeCell ref="C70:H70"/>
    <mergeCell ref="C61:H61"/>
    <mergeCell ref="C62:H62"/>
    <mergeCell ref="C63:H63"/>
    <mergeCell ref="C64:H64"/>
    <mergeCell ref="C147:H147"/>
    <mergeCell ref="C148:H148"/>
    <mergeCell ref="C149:H149"/>
    <mergeCell ref="C119:H119"/>
    <mergeCell ref="C150:H150"/>
    <mergeCell ref="C143:H143"/>
    <mergeCell ref="C144:H144"/>
    <mergeCell ref="C145:H145"/>
    <mergeCell ref="C146:H146"/>
    <mergeCell ref="C141:H141"/>
    <mergeCell ref="C142:H142"/>
    <mergeCell ref="C19:H19"/>
    <mergeCell ref="C20:H20"/>
    <mergeCell ref="C80:H80"/>
    <mergeCell ref="C139:H139"/>
    <mergeCell ref="C140:H140"/>
    <mergeCell ref="C79:H79"/>
    <mergeCell ref="C65:H65"/>
    <mergeCell ref="C67:H67"/>
    <mergeCell ref="C72:H72"/>
    <mergeCell ref="C73:H73"/>
    <mergeCell ref="C74:H74"/>
    <mergeCell ref="C75:H75"/>
    <mergeCell ref="C76:H76"/>
    <mergeCell ref="C77:H77"/>
    <mergeCell ref="C78:H78"/>
    <mergeCell ref="C66:H66"/>
    <mergeCell ref="C71:H71"/>
    <mergeCell ref="C152:H152"/>
    <mergeCell ref="C153:H153"/>
    <mergeCell ref="C154:H154"/>
    <mergeCell ref="C155:H155"/>
    <mergeCell ref="C85:H85"/>
    <mergeCell ref="C86:H86"/>
    <mergeCell ref="C81:H81"/>
    <mergeCell ref="C82:H82"/>
    <mergeCell ref="C83:H83"/>
    <mergeCell ref="C84:H84"/>
    <mergeCell ref="C151:H151"/>
    <mergeCell ref="C87:H87"/>
    <mergeCell ref="C88:H88"/>
    <mergeCell ref="C89:H89"/>
    <mergeCell ref="C90:H90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8"/>
  <sheetViews>
    <sheetView topLeftCell="A115" zoomScale="80" zoomScaleNormal="80" workbookViewId="0">
      <selection activeCell="B174" sqref="B174"/>
    </sheetView>
  </sheetViews>
  <sheetFormatPr defaultRowHeight="15.5" x14ac:dyDescent="0.35"/>
  <cols>
    <col min="1" max="1" width="6" customWidth="1"/>
    <col min="2" max="2" width="60.33203125" customWidth="1"/>
    <col min="3" max="3" width="4.08203125" customWidth="1"/>
    <col min="4" max="4" width="2.58203125" customWidth="1"/>
    <col min="5" max="5" width="3.83203125" customWidth="1"/>
    <col min="6" max="6" width="4.75" customWidth="1"/>
    <col min="7" max="7" width="4.08203125" customWidth="1"/>
    <col min="8" max="8" width="2.5" customWidth="1"/>
    <col min="9" max="9" width="11.5" customWidth="1"/>
    <col min="11" max="11" width="12.5" customWidth="1"/>
  </cols>
  <sheetData>
    <row r="1" spans="1:8" x14ac:dyDescent="0.35">
      <c r="A1" s="1"/>
    </row>
    <row r="7" spans="1:8" x14ac:dyDescent="0.35">
      <c r="B7" s="9" t="s">
        <v>219</v>
      </c>
    </row>
    <row r="12" spans="1:8" x14ac:dyDescent="0.35">
      <c r="A12" s="3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46</v>
      </c>
      <c r="C13" s="150">
        <v>20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48</v>
      </c>
      <c r="C14" s="150">
        <v>0</v>
      </c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49</v>
      </c>
      <c r="C15" s="152">
        <f>SUM(C18:H36)</f>
        <v>120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48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50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198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199</v>
      </c>
      <c r="C19" s="150"/>
      <c r="D19" s="148"/>
      <c r="E19" s="148"/>
      <c r="F19" s="148"/>
      <c r="G19" s="148"/>
      <c r="H19" s="149"/>
    </row>
    <row r="20" spans="1:8" ht="31" x14ac:dyDescent="0.35">
      <c r="A20" s="4" t="s">
        <v>94</v>
      </c>
      <c r="B20" s="41" t="s">
        <v>205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200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201</v>
      </c>
      <c r="C22" s="150"/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51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52</v>
      </c>
      <c r="C24" s="150"/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53</v>
      </c>
      <c r="C25" s="150">
        <v>1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54</v>
      </c>
      <c r="C26" s="150">
        <v>3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55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56</v>
      </c>
      <c r="C28" s="150"/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6</v>
      </c>
      <c r="D30" s="148"/>
      <c r="E30" s="148"/>
      <c r="F30" s="148"/>
      <c r="G30" s="148"/>
      <c r="H30" s="149"/>
    </row>
    <row r="31" spans="1:8" ht="31" x14ac:dyDescent="0.35">
      <c r="A31" s="4" t="s">
        <v>191</v>
      </c>
      <c r="B31" s="25" t="s">
        <v>59</v>
      </c>
      <c r="C31" s="150"/>
      <c r="D31" s="148"/>
      <c r="E31" s="148"/>
      <c r="F31" s="148"/>
      <c r="G31" s="148"/>
      <c r="H31" s="149"/>
    </row>
    <row r="32" spans="1:8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8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8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8" ht="31" x14ac:dyDescent="0.35">
      <c r="A35" s="4" t="s">
        <v>208</v>
      </c>
      <c r="B35" s="25" t="s">
        <v>220</v>
      </c>
      <c r="C35" s="150">
        <v>48</v>
      </c>
      <c r="D35" s="148"/>
      <c r="E35" s="148"/>
      <c r="F35" s="148"/>
      <c r="G35" s="148"/>
      <c r="H35" s="149"/>
    </row>
    <row r="36" spans="1:8" x14ac:dyDescent="0.35">
      <c r="A36" s="4" t="s">
        <v>209</v>
      </c>
      <c r="B36" s="19" t="s">
        <v>60</v>
      </c>
      <c r="C36" s="150">
        <v>62</v>
      </c>
      <c r="D36" s="148"/>
      <c r="E36" s="148"/>
      <c r="F36" s="148"/>
      <c r="G36" s="148"/>
      <c r="H36" s="149"/>
    </row>
    <row r="37" spans="1:8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8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8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8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8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8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8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8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8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8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8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8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</row>
    <row r="49" spans="1:14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4" x14ac:dyDescent="0.35">
      <c r="A50" s="4">
        <v>4</v>
      </c>
      <c r="B50" s="5" t="s">
        <v>62</v>
      </c>
      <c r="C50" s="152">
        <f>SUM(C53:H65,C67:H72)</f>
        <v>15</v>
      </c>
      <c r="D50" s="153"/>
      <c r="E50" s="153"/>
      <c r="F50" s="153"/>
      <c r="G50" s="153"/>
      <c r="H50" s="154"/>
    </row>
    <row r="51" spans="1:14" x14ac:dyDescent="0.35">
      <c r="A51" s="4" t="s">
        <v>19</v>
      </c>
      <c r="B51" s="5" t="s">
        <v>48</v>
      </c>
      <c r="C51" s="150"/>
      <c r="D51" s="148"/>
      <c r="E51" s="148"/>
      <c r="F51" s="148"/>
      <c r="G51" s="148"/>
      <c r="H51" s="149"/>
    </row>
    <row r="52" spans="1:14" x14ac:dyDescent="0.35">
      <c r="A52" s="30">
        <v>5</v>
      </c>
      <c r="B52" s="26" t="s">
        <v>63</v>
      </c>
      <c r="C52" s="152">
        <f>SUM(C53:H65,C67:H72)</f>
        <v>15</v>
      </c>
      <c r="D52" s="153"/>
      <c r="E52" s="153"/>
      <c r="F52" s="153"/>
      <c r="G52" s="153"/>
      <c r="H52" s="154"/>
      <c r="J52" s="2"/>
      <c r="K52" s="2"/>
      <c r="L52" s="2"/>
      <c r="M52" s="2"/>
      <c r="N52" s="2"/>
    </row>
    <row r="53" spans="1:14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4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4" ht="31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4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4" x14ac:dyDescent="0.35">
      <c r="A57" s="4" t="s">
        <v>118</v>
      </c>
      <c r="B57" s="15" t="s">
        <v>71</v>
      </c>
      <c r="C57" s="150"/>
      <c r="D57" s="148"/>
      <c r="E57" s="148"/>
      <c r="F57" s="148"/>
      <c r="G57" s="148"/>
      <c r="H57" s="149"/>
    </row>
    <row r="58" spans="1:14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4" x14ac:dyDescent="0.35">
      <c r="A59" s="4" t="s">
        <v>120</v>
      </c>
      <c r="B59" s="15" t="s">
        <v>2</v>
      </c>
      <c r="C59" s="150"/>
      <c r="D59" s="148"/>
      <c r="E59" s="148"/>
      <c r="F59" s="148"/>
      <c r="G59" s="148"/>
      <c r="H59" s="149"/>
    </row>
    <row r="60" spans="1:14" x14ac:dyDescent="0.35">
      <c r="A60" s="4" t="s">
        <v>121</v>
      </c>
      <c r="B60" s="15" t="s">
        <v>3</v>
      </c>
      <c r="C60" s="150">
        <v>1</v>
      </c>
      <c r="D60" s="148"/>
      <c r="E60" s="148"/>
      <c r="F60" s="148"/>
      <c r="G60" s="148"/>
      <c r="H60" s="149"/>
    </row>
    <row r="61" spans="1:14" x14ac:dyDescent="0.35">
      <c r="A61" s="4" t="s">
        <v>122</v>
      </c>
      <c r="B61" s="24" t="s">
        <v>4</v>
      </c>
      <c r="C61" s="150">
        <v>1</v>
      </c>
      <c r="D61" s="148"/>
      <c r="E61" s="148"/>
      <c r="F61" s="148"/>
      <c r="G61" s="148"/>
      <c r="H61" s="149"/>
    </row>
    <row r="62" spans="1:14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4" x14ac:dyDescent="0.35">
      <c r="A63" s="4" t="s">
        <v>124</v>
      </c>
      <c r="B63" s="27" t="s">
        <v>6</v>
      </c>
      <c r="C63" s="150"/>
      <c r="D63" s="148"/>
      <c r="E63" s="148"/>
      <c r="F63" s="148"/>
      <c r="G63" s="148"/>
      <c r="H63" s="149"/>
    </row>
    <row r="64" spans="1:14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>
        <v>1</v>
      </c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>
        <v>1</v>
      </c>
      <c r="D66" s="148"/>
      <c r="E66" s="148"/>
      <c r="F66" s="148"/>
      <c r="G66" s="148"/>
      <c r="H66" s="149"/>
    </row>
    <row r="67" spans="1:10" ht="31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 t="s">
        <v>203</v>
      </c>
      <c r="B71" s="47" t="s">
        <v>220</v>
      </c>
      <c r="C71" s="148">
        <v>4</v>
      </c>
      <c r="D71" s="148"/>
      <c r="E71" s="148"/>
      <c r="F71" s="148"/>
      <c r="G71" s="148"/>
      <c r="H71" s="149"/>
    </row>
    <row r="72" spans="1:10" x14ac:dyDescent="0.35">
      <c r="A72" s="44" t="s">
        <v>210</v>
      </c>
      <c r="B72" s="45" t="s">
        <v>34</v>
      </c>
      <c r="C72" s="150">
        <v>8</v>
      </c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15</v>
      </c>
      <c r="D73" s="153"/>
      <c r="E73" s="153"/>
      <c r="F73" s="153"/>
      <c r="G73" s="153"/>
      <c r="H73" s="154"/>
      <c r="I73" s="10">
        <f>SUM(C74:H76)</f>
        <v>15</v>
      </c>
      <c r="J73">
        <f>C50</f>
        <v>15</v>
      </c>
    </row>
    <row r="74" spans="1:10" x14ac:dyDescent="0.35">
      <c r="A74" s="16" t="s">
        <v>44</v>
      </c>
      <c r="B74" s="27" t="s">
        <v>65</v>
      </c>
      <c r="C74" s="150"/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>
        <v>5</v>
      </c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10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SUM(C78:C87)</f>
        <v>15</v>
      </c>
      <c r="D77" s="153"/>
      <c r="E77" s="153"/>
      <c r="F77" s="153"/>
      <c r="G77" s="153"/>
      <c r="H77" s="154"/>
      <c r="I77" s="10">
        <f>SUM(C78:H87)</f>
        <v>15</v>
      </c>
      <c r="J77">
        <f>J73</f>
        <v>15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>
        <v>3</v>
      </c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>
        <v>3</v>
      </c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>
        <v>6</v>
      </c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2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>
        <v>1</v>
      </c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/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1</v>
      </c>
      <c r="F91" s="33" t="s">
        <v>25</v>
      </c>
      <c r="G91" s="33">
        <f>ABS(INT(I91-C91*365-E91*30.42))</f>
        <v>23</v>
      </c>
      <c r="H91" s="34" t="s">
        <v>26</v>
      </c>
      <c r="I91">
        <f>K91/J91</f>
        <v>54.133333333333333</v>
      </c>
      <c r="J91">
        <f>SUM(J94:J110)</f>
        <v>15</v>
      </c>
      <c r="K91">
        <f>SUM(K94:K110)</f>
        <v>812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10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/>
      <c r="H96" s="8" t="s">
        <v>26</v>
      </c>
      <c r="I96">
        <f t="shared" si="0"/>
        <v>0</v>
      </c>
      <c r="J96">
        <f t="shared" si="2"/>
        <v>0</v>
      </c>
      <c r="K96">
        <f t="shared" si="1"/>
        <v>0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/>
      <c r="H98" s="8" t="s">
        <v>26</v>
      </c>
      <c r="I98">
        <f t="shared" si="0"/>
        <v>0</v>
      </c>
      <c r="J98">
        <f t="shared" si="2"/>
        <v>0</v>
      </c>
      <c r="K98">
        <f t="shared" si="1"/>
        <v>0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1</v>
      </c>
      <c r="K99">
        <f t="shared" si="1"/>
        <v>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>
        <v>52</v>
      </c>
      <c r="H100" s="8" t="s">
        <v>26</v>
      </c>
      <c r="I100">
        <f t="shared" si="0"/>
        <v>52</v>
      </c>
      <c r="J100">
        <f t="shared" si="2"/>
        <v>1</v>
      </c>
      <c r="K100">
        <f t="shared" si="1"/>
        <v>52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>
        <v>49</v>
      </c>
      <c r="H101" s="8" t="s">
        <v>26</v>
      </c>
      <c r="I101">
        <f t="shared" si="0"/>
        <v>49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>
        <f t="shared" si="0"/>
        <v>0</v>
      </c>
      <c r="J102">
        <f t="shared" si="2"/>
        <v>0</v>
      </c>
      <c r="K102">
        <f t="shared" si="1"/>
        <v>0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>
        <v>28</v>
      </c>
      <c r="H104" s="8" t="s">
        <v>26</v>
      </c>
      <c r="I104">
        <f t="shared" si="0"/>
        <v>28</v>
      </c>
      <c r="J104">
        <f t="shared" si="2"/>
        <v>1</v>
      </c>
      <c r="K104">
        <f t="shared" si="1"/>
        <v>28</v>
      </c>
    </row>
    <row r="105" spans="1:14" ht="31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>
        <f t="shared" si="1"/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>
        <f t="shared" si="1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>
        <f t="shared" si="1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/>
      <c r="F109" s="7" t="s">
        <v>25</v>
      </c>
      <c r="G109" s="7">
        <v>55</v>
      </c>
      <c r="H109" s="8" t="s">
        <v>26</v>
      </c>
      <c r="I109">
        <f t="shared" si="0"/>
        <v>55</v>
      </c>
      <c r="J109">
        <f t="shared" si="3"/>
        <v>4</v>
      </c>
      <c r="K109">
        <f t="shared" si="1"/>
        <v>220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>
        <v>64</v>
      </c>
      <c r="H110" s="8" t="s">
        <v>26</v>
      </c>
      <c r="I110">
        <f t="shared" si="0"/>
        <v>64</v>
      </c>
      <c r="J110">
        <f>C54+C55+C72</f>
        <v>8</v>
      </c>
      <c r="K110">
        <f t="shared" si="1"/>
        <v>512</v>
      </c>
    </row>
    <row r="111" spans="1:14" x14ac:dyDescent="0.35">
      <c r="A111" s="4">
        <v>12</v>
      </c>
      <c r="B111" s="5" t="s">
        <v>15</v>
      </c>
      <c r="C111" s="32">
        <f>INT(I111/365)</f>
        <v>0</v>
      </c>
      <c r="D111" s="33" t="s">
        <v>24</v>
      </c>
      <c r="E111" s="33">
        <f>INT((I111-C111*365)/30.42)</f>
        <v>0</v>
      </c>
      <c r="F111" s="33" t="s">
        <v>25</v>
      </c>
      <c r="G111" s="33">
        <f>ABS(INT(I111-C111*365-E111*30.42))</f>
        <v>1</v>
      </c>
      <c r="H111" s="34" t="s">
        <v>26</v>
      </c>
      <c r="I111">
        <f>K111/J111</f>
        <v>1.0666666666666667</v>
      </c>
      <c r="J111">
        <f>SUM(J113:J118)</f>
        <v>15</v>
      </c>
      <c r="K111">
        <f>SUM(K113:K118)</f>
        <v>16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  <c r="L112" s="2"/>
      <c r="M112" s="2"/>
      <c r="N112" s="2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>
        <f t="shared" ref="K113:K118" si="5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>
        <f t="shared" si="5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f>J98</f>
        <v>0</v>
      </c>
      <c r="K115">
        <f t="shared" si="5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>
        <v>2</v>
      </c>
      <c r="H116" s="8" t="s">
        <v>26</v>
      </c>
      <c r="I116">
        <f t="shared" si="4"/>
        <v>2</v>
      </c>
      <c r="J116">
        <f>J99</f>
        <v>1</v>
      </c>
      <c r="K116">
        <f t="shared" si="5"/>
        <v>2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>
        <v>1</v>
      </c>
      <c r="H117" s="8" t="s">
        <v>26</v>
      </c>
      <c r="I117">
        <f t="shared" si="4"/>
        <v>1</v>
      </c>
      <c r="J117">
        <f>J100</f>
        <v>1</v>
      </c>
      <c r="K117">
        <f t="shared" si="5"/>
        <v>1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>
        <v>1</v>
      </c>
      <c r="H118" s="8" t="s">
        <v>26</v>
      </c>
      <c r="I118">
        <f t="shared" si="4"/>
        <v>1</v>
      </c>
      <c r="J118">
        <f>SUM(J96,J97,J101:J110)</f>
        <v>13</v>
      </c>
      <c r="K118">
        <f t="shared" si="5"/>
        <v>13</v>
      </c>
    </row>
    <row r="119" spans="1:11" x14ac:dyDescent="0.35">
      <c r="A119" s="4">
        <v>13</v>
      </c>
      <c r="B119" s="18" t="s">
        <v>16</v>
      </c>
      <c r="C119" s="150">
        <v>16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2</v>
      </c>
      <c r="F120" s="33" t="s">
        <v>25</v>
      </c>
      <c r="G120" s="33">
        <f>ABS(INT(I120-C120*365-E120*30.42))</f>
        <v>6</v>
      </c>
      <c r="H120" s="34" t="s">
        <v>26</v>
      </c>
      <c r="I120">
        <f>K120/J120</f>
        <v>67.36</v>
      </c>
      <c r="J120">
        <f>SUM(J122:J138)</f>
        <v>125</v>
      </c>
      <c r="K120">
        <f>SUM(K122:K138)</f>
        <v>8420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6">(C123*365)+(E123*30.42)+G123</f>
        <v>0</v>
      </c>
      <c r="J123">
        <f t="shared" ref="J123:J138" si="7">C141</f>
        <v>0</v>
      </c>
      <c r="K123">
        <f t="shared" ref="K123:K138" si="8">I123*J123</f>
        <v>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/>
      <c r="H124" s="8" t="s">
        <v>26</v>
      </c>
      <c r="I124">
        <f t="shared" si="6"/>
        <v>0</v>
      </c>
      <c r="J124">
        <f t="shared" si="7"/>
        <v>0</v>
      </c>
      <c r="K124">
        <f t="shared" si="8"/>
        <v>0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>
        <f t="shared" si="8"/>
        <v>0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/>
      <c r="H126" s="8" t="s">
        <v>26</v>
      </c>
      <c r="I126">
        <f t="shared" si="6"/>
        <v>0</v>
      </c>
      <c r="J126">
        <f t="shared" si="7"/>
        <v>0</v>
      </c>
      <c r="K126">
        <f t="shared" si="8"/>
        <v>0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/>
      <c r="H127" s="8" t="s">
        <v>26</v>
      </c>
      <c r="I127">
        <f t="shared" si="6"/>
        <v>0</v>
      </c>
      <c r="J127">
        <f t="shared" si="7"/>
        <v>0</v>
      </c>
      <c r="K127">
        <f t="shared" si="8"/>
        <v>0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51</v>
      </c>
      <c r="H128" s="8" t="s">
        <v>26</v>
      </c>
      <c r="I128">
        <f t="shared" si="6"/>
        <v>51</v>
      </c>
      <c r="J128">
        <f t="shared" si="7"/>
        <v>2</v>
      </c>
      <c r="K128">
        <f t="shared" si="8"/>
        <v>102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6"/>
        <v>0</v>
      </c>
      <c r="J129">
        <f t="shared" si="7"/>
        <v>0</v>
      </c>
      <c r="K129">
        <f t="shared" si="8"/>
        <v>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/>
      <c r="H130" s="8" t="s">
        <v>26</v>
      </c>
      <c r="I130">
        <f t="shared" si="6"/>
        <v>0</v>
      </c>
      <c r="J130">
        <f t="shared" si="7"/>
        <v>0</v>
      </c>
      <c r="K130">
        <f t="shared" si="8"/>
        <v>0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>
        <f t="shared" si="8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62</v>
      </c>
      <c r="H132" s="8" t="s">
        <v>26</v>
      </c>
      <c r="I132">
        <f t="shared" si="6"/>
        <v>62</v>
      </c>
      <c r="J132">
        <f t="shared" si="7"/>
        <v>5</v>
      </c>
      <c r="K132">
        <f t="shared" si="8"/>
        <v>310</v>
      </c>
    </row>
    <row r="133" spans="1:11" ht="31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/>
      <c r="H133" s="8" t="s">
        <v>26</v>
      </c>
      <c r="I133">
        <f t="shared" si="6"/>
        <v>0</v>
      </c>
      <c r="J133">
        <f t="shared" si="7"/>
        <v>0</v>
      </c>
      <c r="K133">
        <f t="shared" si="8"/>
        <v>0</v>
      </c>
    </row>
    <row r="134" spans="1:1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>
        <f t="shared" si="6"/>
        <v>0</v>
      </c>
      <c r="J134">
        <f t="shared" si="7"/>
        <v>0</v>
      </c>
      <c r="K134">
        <f t="shared" si="8"/>
        <v>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>
        <f t="shared" si="8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/>
      <c r="F137" s="7" t="s">
        <v>25</v>
      </c>
      <c r="G137" s="7">
        <v>55</v>
      </c>
      <c r="H137" s="8" t="s">
        <v>26</v>
      </c>
      <c r="I137">
        <f t="shared" si="6"/>
        <v>55</v>
      </c>
      <c r="J137">
        <f t="shared" si="7"/>
        <v>52</v>
      </c>
      <c r="K137">
        <f t="shared" si="8"/>
        <v>2860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78</v>
      </c>
      <c r="H138" s="8" t="s">
        <v>26</v>
      </c>
      <c r="I138">
        <f t="shared" si="6"/>
        <v>78</v>
      </c>
      <c r="J138">
        <f t="shared" si="7"/>
        <v>66</v>
      </c>
      <c r="K138">
        <f t="shared" si="8"/>
        <v>5148</v>
      </c>
    </row>
    <row r="139" spans="1:11" x14ac:dyDescent="0.35">
      <c r="A139" s="16">
        <v>15</v>
      </c>
      <c r="B139" s="5" t="s">
        <v>173</v>
      </c>
      <c r="C139" s="151">
        <f>SUM(C140:H156)</f>
        <v>125</v>
      </c>
      <c r="D139" s="151"/>
      <c r="E139" s="151"/>
      <c r="F139" s="151"/>
      <c r="G139" s="151"/>
      <c r="H139" s="15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/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/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/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2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/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5</v>
      </c>
      <c r="D150" s="148"/>
      <c r="E150" s="148"/>
      <c r="F150" s="148"/>
      <c r="G150" s="148"/>
      <c r="H150" s="149"/>
    </row>
    <row r="151" spans="1:8" ht="31" x14ac:dyDescent="0.35">
      <c r="A151" s="16" t="s">
        <v>184</v>
      </c>
      <c r="B151" s="27" t="s">
        <v>73</v>
      </c>
      <c r="C151" s="150"/>
      <c r="D151" s="148"/>
      <c r="E151" s="148"/>
      <c r="F151" s="148"/>
      <c r="G151" s="148"/>
      <c r="H151" s="149"/>
    </row>
    <row r="152" spans="1:8" x14ac:dyDescent="0.35">
      <c r="A152" s="16" t="s">
        <v>185</v>
      </c>
      <c r="B152" s="29" t="s">
        <v>188</v>
      </c>
      <c r="C152" s="150"/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9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9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9" t="s">
        <v>220</v>
      </c>
      <c r="C155" s="150">
        <v>52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66</v>
      </c>
      <c r="D156" s="148"/>
      <c r="E156" s="148"/>
      <c r="F156" s="148"/>
      <c r="G156" s="148"/>
      <c r="H156" s="149"/>
    </row>
    <row r="157" spans="1:8" x14ac:dyDescent="0.35">
      <c r="A157" s="4"/>
      <c r="B157" s="15"/>
      <c r="C157" s="161"/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88:H88"/>
    <mergeCell ref="C89:H89"/>
    <mergeCell ref="C90:H90"/>
    <mergeCell ref="C119:H119"/>
    <mergeCell ref="C145:H145"/>
    <mergeCell ref="C83:H83"/>
    <mergeCell ref="C84:H84"/>
    <mergeCell ref="C85:H85"/>
    <mergeCell ref="C86:H86"/>
    <mergeCell ref="C87:H87"/>
    <mergeCell ref="C143:H143"/>
    <mergeCell ref="C144:H144"/>
    <mergeCell ref="C139:H139"/>
    <mergeCell ref="C140:H140"/>
    <mergeCell ref="C141:H141"/>
    <mergeCell ref="C142:H142"/>
    <mergeCell ref="C152:H152"/>
    <mergeCell ref="C153:H153"/>
    <mergeCell ref="C154:H154"/>
    <mergeCell ref="C155:H155"/>
    <mergeCell ref="C164:H164"/>
    <mergeCell ref="C165:H165"/>
    <mergeCell ref="C166:H166"/>
    <mergeCell ref="C167:H167"/>
    <mergeCell ref="C146:H146"/>
    <mergeCell ref="C147:H147"/>
    <mergeCell ref="C148:H148"/>
    <mergeCell ref="C168:H168"/>
    <mergeCell ref="C158:H158"/>
    <mergeCell ref="C159:H159"/>
    <mergeCell ref="C15:H15"/>
    <mergeCell ref="C16:H16"/>
    <mergeCell ref="C17:H17"/>
    <mergeCell ref="C82:H82"/>
    <mergeCell ref="C163:H163"/>
    <mergeCell ref="C160:H160"/>
    <mergeCell ref="C156:H156"/>
    <mergeCell ref="C157:H157"/>
    <mergeCell ref="C149:H149"/>
    <mergeCell ref="C150:H150"/>
    <mergeCell ref="C151:H151"/>
    <mergeCell ref="C161:H161"/>
    <mergeCell ref="C162:H162"/>
    <mergeCell ref="C78:H78"/>
    <mergeCell ref="C79:H79"/>
    <mergeCell ref="C80:H80"/>
    <mergeCell ref="C81:H81"/>
    <mergeCell ref="C74:H74"/>
    <mergeCell ref="C75:H75"/>
    <mergeCell ref="C77:H77"/>
    <mergeCell ref="C64:H64"/>
    <mergeCell ref="C12:H12"/>
    <mergeCell ref="C13:H13"/>
    <mergeCell ref="C14:H14"/>
    <mergeCell ref="C58:H58"/>
    <mergeCell ref="C59:H59"/>
    <mergeCell ref="C60:H60"/>
    <mergeCell ref="C61:H61"/>
    <mergeCell ref="C62:H62"/>
    <mergeCell ref="C63:H63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40:H40"/>
    <mergeCell ref="C41:H41"/>
    <mergeCell ref="C42:H42"/>
    <mergeCell ref="C43:H43"/>
    <mergeCell ref="C44:H44"/>
    <mergeCell ref="C45:H45"/>
    <mergeCell ref="C39:H39"/>
    <mergeCell ref="C32:H32"/>
    <mergeCell ref="C33:H33"/>
    <mergeCell ref="C34:H34"/>
    <mergeCell ref="C35:H35"/>
    <mergeCell ref="C65:H65"/>
    <mergeCell ref="C76:H76"/>
    <mergeCell ref="C66:H66"/>
    <mergeCell ref="C67:H67"/>
    <mergeCell ref="C68:H68"/>
    <mergeCell ref="C73:H73"/>
    <mergeCell ref="C69:H69"/>
    <mergeCell ref="C70:H70"/>
    <mergeCell ref="C72:H72"/>
    <mergeCell ref="C71:H71"/>
    <mergeCell ref="C46:H46"/>
    <mergeCell ref="C47:H47"/>
    <mergeCell ref="C48:H48"/>
    <mergeCell ref="C27:H27"/>
    <mergeCell ref="C28:H28"/>
    <mergeCell ref="C29:H29"/>
    <mergeCell ref="C30:H30"/>
    <mergeCell ref="C31:H31"/>
    <mergeCell ref="C36:H36"/>
    <mergeCell ref="C37:H37"/>
    <mergeCell ref="C38:H38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8"/>
  <sheetViews>
    <sheetView topLeftCell="A139" zoomScale="80" zoomScaleNormal="80" workbookViewId="0">
      <selection activeCell="B174" sqref="B174"/>
    </sheetView>
  </sheetViews>
  <sheetFormatPr defaultRowHeight="15.5" x14ac:dyDescent="0.35"/>
  <cols>
    <col min="1" max="1" width="8.83203125" customWidth="1"/>
    <col min="2" max="2" width="59.58203125" customWidth="1"/>
    <col min="3" max="3" width="3.75" customWidth="1"/>
    <col min="4" max="4" width="3" customWidth="1"/>
    <col min="5" max="5" width="3.58203125" customWidth="1"/>
    <col min="6" max="6" width="4.58203125" customWidth="1"/>
    <col min="7" max="7" width="3" customWidth="1"/>
    <col min="8" max="8" width="2.83203125" customWidth="1"/>
    <col min="9" max="9" width="12.25" customWidth="1"/>
    <col min="11" max="11" width="12.5" customWidth="1"/>
  </cols>
  <sheetData>
    <row r="1" spans="1:8" x14ac:dyDescent="0.35">
      <c r="A1" s="1"/>
    </row>
    <row r="7" spans="1:8" x14ac:dyDescent="0.35">
      <c r="B7" s="9" t="s">
        <v>225</v>
      </c>
    </row>
    <row r="12" spans="1:8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226</v>
      </c>
      <c r="C13" s="150">
        <v>12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227</v>
      </c>
      <c r="C14" s="150"/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228</v>
      </c>
      <c r="C15" s="152">
        <f>SUM(C18:H36)</f>
        <v>85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42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229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230</v>
      </c>
      <c r="C19" s="150"/>
      <c r="D19" s="148"/>
      <c r="E19" s="148"/>
      <c r="F19" s="148"/>
      <c r="G19" s="148"/>
      <c r="H19" s="149"/>
    </row>
    <row r="20" spans="1:8" ht="31" x14ac:dyDescent="0.35">
      <c r="A20" s="4" t="s">
        <v>94</v>
      </c>
      <c r="B20" s="41" t="s">
        <v>231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232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233</v>
      </c>
      <c r="C22" s="150">
        <v>26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234</v>
      </c>
      <c r="C23" s="150">
        <v>1</v>
      </c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235</v>
      </c>
      <c r="C24" s="150">
        <v>2</v>
      </c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236</v>
      </c>
      <c r="C25" s="150">
        <v>1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237</v>
      </c>
      <c r="C26" s="150">
        <v>13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238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239</v>
      </c>
      <c r="C28" s="150">
        <v>2</v>
      </c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6</v>
      </c>
      <c r="D30" s="148"/>
      <c r="E30" s="148"/>
      <c r="F30" s="148"/>
      <c r="G30" s="148"/>
      <c r="H30" s="149"/>
    </row>
    <row r="31" spans="1:8" ht="31" x14ac:dyDescent="0.35">
      <c r="A31" s="4" t="s">
        <v>191</v>
      </c>
      <c r="B31" s="25" t="s">
        <v>59</v>
      </c>
      <c r="C31" s="150">
        <v>1</v>
      </c>
      <c r="D31" s="148"/>
      <c r="E31" s="148"/>
      <c r="F31" s="148"/>
      <c r="G31" s="148"/>
      <c r="H31" s="149"/>
    </row>
    <row r="32" spans="1:8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8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8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8" ht="31" x14ac:dyDescent="0.35">
      <c r="A35" s="4" t="s">
        <v>208</v>
      </c>
      <c r="B35" s="25" t="s">
        <v>220</v>
      </c>
      <c r="C35" s="150">
        <v>28</v>
      </c>
      <c r="D35" s="148"/>
      <c r="E35" s="148"/>
      <c r="F35" s="148"/>
      <c r="G35" s="148"/>
      <c r="H35" s="149"/>
    </row>
    <row r="36" spans="1:8" x14ac:dyDescent="0.35">
      <c r="A36" s="4" t="s">
        <v>209</v>
      </c>
      <c r="B36" s="19" t="s">
        <v>34</v>
      </c>
      <c r="C36" s="150">
        <v>5</v>
      </c>
      <c r="D36" s="148"/>
      <c r="E36" s="148"/>
      <c r="F36" s="148"/>
      <c r="G36" s="148"/>
      <c r="H36" s="149"/>
    </row>
    <row r="37" spans="1:8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8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8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8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8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8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8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8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8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8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8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8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</row>
    <row r="49" spans="1:14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4" x14ac:dyDescent="0.35">
      <c r="A50" s="4">
        <v>4</v>
      </c>
      <c r="B50" s="5" t="s">
        <v>62</v>
      </c>
      <c r="C50" s="152">
        <f>SUM(C53:H65,C67:H72)</f>
        <v>7</v>
      </c>
      <c r="D50" s="153"/>
      <c r="E50" s="153"/>
      <c r="F50" s="153"/>
      <c r="G50" s="153"/>
      <c r="H50" s="154"/>
    </row>
    <row r="51" spans="1:14" x14ac:dyDescent="0.35">
      <c r="A51" s="4" t="s">
        <v>19</v>
      </c>
      <c r="B51" s="5" t="s">
        <v>48</v>
      </c>
      <c r="C51" s="150"/>
      <c r="D51" s="148"/>
      <c r="E51" s="148"/>
      <c r="F51" s="148"/>
      <c r="G51" s="148"/>
      <c r="H51" s="149"/>
    </row>
    <row r="52" spans="1:14" x14ac:dyDescent="0.35">
      <c r="A52" s="30">
        <v>5</v>
      </c>
      <c r="B52" s="26" t="s">
        <v>63</v>
      </c>
      <c r="C52" s="152">
        <f>SUM(C53:H65,C67:H72)</f>
        <v>7</v>
      </c>
      <c r="D52" s="153"/>
      <c r="E52" s="153"/>
      <c r="F52" s="153"/>
      <c r="G52" s="153"/>
      <c r="H52" s="154"/>
      <c r="J52" s="2"/>
      <c r="K52" s="2"/>
      <c r="L52" s="2"/>
      <c r="M52" s="2"/>
      <c r="N52" s="2"/>
    </row>
    <row r="53" spans="1:14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4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4" ht="31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4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4" x14ac:dyDescent="0.35">
      <c r="A57" s="4" t="s">
        <v>118</v>
      </c>
      <c r="B57" s="15" t="s">
        <v>71</v>
      </c>
      <c r="C57" s="150">
        <v>5</v>
      </c>
      <c r="D57" s="148"/>
      <c r="E57" s="148"/>
      <c r="F57" s="148"/>
      <c r="G57" s="148"/>
      <c r="H57" s="149"/>
    </row>
    <row r="58" spans="1:14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4" x14ac:dyDescent="0.35">
      <c r="A59" s="4" t="s">
        <v>120</v>
      </c>
      <c r="B59" s="15" t="s">
        <v>2</v>
      </c>
      <c r="C59" s="150"/>
      <c r="D59" s="148"/>
      <c r="E59" s="148"/>
      <c r="F59" s="148"/>
      <c r="G59" s="148"/>
      <c r="H59" s="149"/>
    </row>
    <row r="60" spans="1:14" x14ac:dyDescent="0.35">
      <c r="A60" s="4" t="s">
        <v>121</v>
      </c>
      <c r="B60" s="15" t="s">
        <v>3</v>
      </c>
      <c r="C60" s="150"/>
      <c r="D60" s="148"/>
      <c r="E60" s="148"/>
      <c r="F60" s="148"/>
      <c r="G60" s="148"/>
      <c r="H60" s="149"/>
    </row>
    <row r="61" spans="1:14" x14ac:dyDescent="0.35">
      <c r="A61" s="4" t="s">
        <v>122</v>
      </c>
      <c r="B61" s="24" t="s">
        <v>4</v>
      </c>
      <c r="C61" s="150"/>
      <c r="D61" s="148"/>
      <c r="E61" s="148"/>
      <c r="F61" s="148"/>
      <c r="G61" s="148"/>
      <c r="H61" s="149"/>
    </row>
    <row r="62" spans="1:14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4" x14ac:dyDescent="0.35">
      <c r="A63" s="4" t="s">
        <v>124</v>
      </c>
      <c r="B63" s="27" t="s">
        <v>6</v>
      </c>
      <c r="C63" s="150"/>
      <c r="D63" s="148"/>
      <c r="E63" s="148"/>
      <c r="F63" s="148"/>
      <c r="G63" s="148"/>
      <c r="H63" s="149"/>
    </row>
    <row r="64" spans="1:14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/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/>
      <c r="D66" s="148"/>
      <c r="E66" s="148"/>
      <c r="F66" s="148"/>
      <c r="G66" s="148"/>
      <c r="H66" s="149"/>
    </row>
    <row r="67" spans="1:10" ht="31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/>
      <c r="B71" s="47" t="s">
        <v>220</v>
      </c>
      <c r="C71" s="148">
        <v>2</v>
      </c>
      <c r="D71" s="148"/>
      <c r="E71" s="148"/>
      <c r="F71" s="148"/>
      <c r="G71" s="148"/>
      <c r="H71" s="149"/>
    </row>
    <row r="72" spans="1:10" x14ac:dyDescent="0.35">
      <c r="A72" s="43" t="s">
        <v>203</v>
      </c>
      <c r="B72" s="45" t="s">
        <v>34</v>
      </c>
      <c r="C72" s="150"/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7</v>
      </c>
      <c r="D73" s="153"/>
      <c r="E73" s="153"/>
      <c r="F73" s="153"/>
      <c r="G73" s="153"/>
      <c r="H73" s="154"/>
      <c r="I73" s="10">
        <f>SUM(C74:H76)</f>
        <v>7</v>
      </c>
      <c r="J73">
        <f>C50</f>
        <v>7</v>
      </c>
    </row>
    <row r="74" spans="1:10" x14ac:dyDescent="0.35">
      <c r="A74" s="16" t="s">
        <v>44</v>
      </c>
      <c r="B74" s="27" t="s">
        <v>65</v>
      </c>
      <c r="C74" s="150">
        <v>1</v>
      </c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/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6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SUM(C78:H87)</f>
        <v>7</v>
      </c>
      <c r="D77" s="153"/>
      <c r="E77" s="153"/>
      <c r="F77" s="153"/>
      <c r="G77" s="153"/>
      <c r="H77" s="154"/>
      <c r="I77" s="10">
        <f>SUM(C78:H87)</f>
        <v>7</v>
      </c>
      <c r="J77">
        <f>J73</f>
        <v>7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/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>
        <v>3</v>
      </c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>
        <v>1</v>
      </c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3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/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/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2</v>
      </c>
      <c r="F91" s="33" t="s">
        <v>25</v>
      </c>
      <c r="G91" s="33">
        <f>ABS(INT(I91-C91*365-E91*30.42))</f>
        <v>20</v>
      </c>
      <c r="H91" s="34" t="s">
        <v>26</v>
      </c>
      <c r="I91">
        <f>K91/J91</f>
        <v>80.862857142857152</v>
      </c>
      <c r="J91">
        <f>SUM(J94:J110)</f>
        <v>7</v>
      </c>
      <c r="K91">
        <f>SUM(K94:K110)</f>
        <v>566.04000000000008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05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>
        <v>2</v>
      </c>
      <c r="F96" s="7" t="s">
        <v>25</v>
      </c>
      <c r="G96" s="7">
        <v>29</v>
      </c>
      <c r="H96" s="8" t="s">
        <v>26</v>
      </c>
      <c r="I96">
        <f t="shared" si="0"/>
        <v>89.84</v>
      </c>
      <c r="J96">
        <f t="shared" si="2"/>
        <v>5</v>
      </c>
      <c r="K96">
        <f t="shared" si="1"/>
        <v>449.20000000000005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/>
      <c r="H98" s="8" t="s">
        <v>26</v>
      </c>
      <c r="I98">
        <f t="shared" si="0"/>
        <v>0</v>
      </c>
      <c r="J98">
        <f t="shared" si="2"/>
        <v>0</v>
      </c>
      <c r="K98">
        <f t="shared" si="1"/>
        <v>0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0</v>
      </c>
      <c r="K99">
        <f t="shared" si="1"/>
        <v>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/>
      <c r="H100" s="8" t="s">
        <v>26</v>
      </c>
      <c r="I100">
        <f t="shared" si="0"/>
        <v>0</v>
      </c>
      <c r="J100">
        <f t="shared" si="2"/>
        <v>0</v>
      </c>
      <c r="K100">
        <f t="shared" si="1"/>
        <v>0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>
        <f t="shared" si="0"/>
        <v>0</v>
      </c>
      <c r="J102">
        <f t="shared" si="2"/>
        <v>0</v>
      </c>
      <c r="K102">
        <f t="shared" si="1"/>
        <v>0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/>
      <c r="H104" s="8" t="s">
        <v>26</v>
      </c>
      <c r="I104">
        <f t="shared" si="0"/>
        <v>0</v>
      </c>
      <c r="J104">
        <f t="shared" si="2"/>
        <v>0</v>
      </c>
      <c r="K104">
        <f t="shared" si="1"/>
        <v>0</v>
      </c>
    </row>
    <row r="105" spans="1:14" ht="31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ref="I106:I109" si="3">(C106*365)+(E106*30.42)+G106</f>
        <v>0</v>
      </c>
      <c r="J106">
        <f t="shared" ref="J106:J109" si="4">C68</f>
        <v>0</v>
      </c>
      <c r="K106">
        <f t="shared" ref="K106:K110" si="5">I106*J106</f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3"/>
        <v>0</v>
      </c>
      <c r="J107">
        <f t="shared" si="4"/>
        <v>0</v>
      </c>
      <c r="K107">
        <f t="shared" si="5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3"/>
        <v>0</v>
      </c>
      <c r="J108">
        <f t="shared" si="4"/>
        <v>0</v>
      </c>
      <c r="K108">
        <f t="shared" si="5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>
        <v>1</v>
      </c>
      <c r="F109" s="7" t="s">
        <v>25</v>
      </c>
      <c r="G109" s="7">
        <v>28</v>
      </c>
      <c r="H109" s="8" t="s">
        <v>26</v>
      </c>
      <c r="I109">
        <f t="shared" si="3"/>
        <v>58.42</v>
      </c>
      <c r="J109">
        <f t="shared" si="4"/>
        <v>2</v>
      </c>
      <c r="K109">
        <f t="shared" si="5"/>
        <v>116.84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/>
      <c r="H110" s="8" t="s">
        <v>26</v>
      </c>
      <c r="I110">
        <f t="shared" si="0"/>
        <v>0</v>
      </c>
      <c r="J110">
        <f>C54+C55+C72</f>
        <v>0</v>
      </c>
      <c r="K110">
        <f t="shared" si="5"/>
        <v>0</v>
      </c>
    </row>
    <row r="111" spans="1:14" x14ac:dyDescent="0.35">
      <c r="A111" s="4">
        <v>12</v>
      </c>
      <c r="B111" s="5" t="s">
        <v>15</v>
      </c>
      <c r="C111" s="32" t="e">
        <f>INT(I111/365)</f>
        <v>#DIV/0!</v>
      </c>
      <c r="D111" s="33" t="s">
        <v>24</v>
      </c>
      <c r="E111" s="33" t="e">
        <f>INT((I111-C111*365)/30.42)</f>
        <v>#DIV/0!</v>
      </c>
      <c r="F111" s="33" t="s">
        <v>25</v>
      </c>
      <c r="G111" s="33" t="e">
        <f>ABS(INT(I111-C111*365-E111*30.42))</f>
        <v>#DIV/0!</v>
      </c>
      <c r="H111" s="34" t="s">
        <v>26</v>
      </c>
      <c r="I111" t="e">
        <f>K111/J111</f>
        <v>#DIV/0!</v>
      </c>
      <c r="J111">
        <f>SUM(J113:J118)</f>
        <v>0</v>
      </c>
      <c r="K111">
        <f>SUM(K113:K118)</f>
        <v>0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  <c r="L112" s="2"/>
      <c r="M112" s="2"/>
      <c r="N112" s="2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6">(C113*365)+(E113*30.42)+G113</f>
        <v>0</v>
      </c>
      <c r="J113">
        <f>J94</f>
        <v>0</v>
      </c>
      <c r="K113">
        <f t="shared" ref="K113:K118" si="7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6"/>
        <v>0</v>
      </c>
      <c r="J114">
        <f>J95</f>
        <v>0</v>
      </c>
      <c r="K114">
        <f t="shared" si="7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6"/>
        <v>0</v>
      </c>
      <c r="J115">
        <f>J98</f>
        <v>0</v>
      </c>
      <c r="K115">
        <f t="shared" si="7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6"/>
        <v>0</v>
      </c>
      <c r="J116">
        <f>J99</f>
        <v>0</v>
      </c>
      <c r="K116">
        <f t="shared" si="7"/>
        <v>0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6"/>
        <v>0</v>
      </c>
      <c r="J117">
        <v>0</v>
      </c>
      <c r="K117">
        <f t="shared" si="7"/>
        <v>0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6"/>
        <v>0</v>
      </c>
      <c r="J118">
        <v>0</v>
      </c>
      <c r="K118">
        <f t="shared" si="7"/>
        <v>0</v>
      </c>
    </row>
    <row r="119" spans="1:11" x14ac:dyDescent="0.35">
      <c r="A119" s="4">
        <v>13</v>
      </c>
      <c r="B119" s="18" t="s">
        <v>16</v>
      </c>
      <c r="C119" s="150">
        <v>11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8</v>
      </c>
      <c r="H120" s="34" t="s">
        <v>26</v>
      </c>
      <c r="I120">
        <f>K120/J120</f>
        <v>38.43288888888889</v>
      </c>
      <c r="J120">
        <f>SUM(J122:J138)</f>
        <v>90</v>
      </c>
      <c r="K120">
        <f>SUM(K122:K138)</f>
        <v>3458.96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8">(C123*365)+(E123*30.42)+G123</f>
        <v>0</v>
      </c>
      <c r="J123">
        <f t="shared" ref="J123:J138" si="9">C141</f>
        <v>0</v>
      </c>
      <c r="K123">
        <f t="shared" ref="K123:K138" si="10">I123*J123</f>
        <v>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>
        <v>2</v>
      </c>
      <c r="F124" s="7" t="s">
        <v>25</v>
      </c>
      <c r="G124" s="7">
        <v>4</v>
      </c>
      <c r="H124" s="8" t="s">
        <v>26</v>
      </c>
      <c r="I124">
        <f t="shared" si="8"/>
        <v>64.84</v>
      </c>
      <c r="J124">
        <f t="shared" si="9"/>
        <v>26</v>
      </c>
      <c r="K124">
        <f t="shared" si="10"/>
        <v>1685.8400000000001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>
        <v>2</v>
      </c>
      <c r="F125" s="7" t="s">
        <v>25</v>
      </c>
      <c r="G125" s="7">
        <v>29</v>
      </c>
      <c r="H125" s="8" t="s">
        <v>26</v>
      </c>
      <c r="I125">
        <f t="shared" si="8"/>
        <v>89.84</v>
      </c>
      <c r="J125">
        <f t="shared" si="9"/>
        <v>1</v>
      </c>
      <c r="K125">
        <f t="shared" si="10"/>
        <v>89.84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>
        <v>1</v>
      </c>
      <c r="F126" s="7" t="s">
        <v>25</v>
      </c>
      <c r="G126" s="7">
        <v>17</v>
      </c>
      <c r="H126" s="8" t="s">
        <v>26</v>
      </c>
      <c r="I126">
        <f t="shared" si="8"/>
        <v>47.42</v>
      </c>
      <c r="J126">
        <f t="shared" si="9"/>
        <v>2</v>
      </c>
      <c r="K126">
        <f t="shared" si="10"/>
        <v>94.84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>
        <v>2</v>
      </c>
      <c r="F127" s="7" t="s">
        <v>25</v>
      </c>
      <c r="G127" s="7">
        <v>29</v>
      </c>
      <c r="H127" s="8" t="s">
        <v>26</v>
      </c>
      <c r="I127">
        <f t="shared" si="8"/>
        <v>89.84</v>
      </c>
      <c r="J127">
        <f t="shared" si="9"/>
        <v>1</v>
      </c>
      <c r="K127">
        <f t="shared" si="10"/>
        <v>89.84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/>
      <c r="H128" s="8" t="s">
        <v>26</v>
      </c>
      <c r="I128">
        <f t="shared" si="8"/>
        <v>0</v>
      </c>
      <c r="J128">
        <f t="shared" si="9"/>
        <v>18</v>
      </c>
      <c r="K128">
        <f t="shared" si="10"/>
        <v>0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8"/>
        <v>0</v>
      </c>
      <c r="J129">
        <f t="shared" si="9"/>
        <v>0</v>
      </c>
      <c r="K129">
        <f t="shared" si="10"/>
        <v>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>
        <v>1</v>
      </c>
      <c r="F130" s="7" t="s">
        <v>25</v>
      </c>
      <c r="G130" s="7">
        <v>29</v>
      </c>
      <c r="H130" s="8" t="s">
        <v>26</v>
      </c>
      <c r="I130">
        <f t="shared" si="8"/>
        <v>59.42</v>
      </c>
      <c r="J130">
        <f t="shared" si="9"/>
        <v>2</v>
      </c>
      <c r="K130">
        <f t="shared" si="10"/>
        <v>118.84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8"/>
        <v>0</v>
      </c>
      <c r="J131">
        <f t="shared" si="9"/>
        <v>0</v>
      </c>
      <c r="K131">
        <f t="shared" si="10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26</v>
      </c>
      <c r="H132" s="8" t="s">
        <v>26</v>
      </c>
      <c r="I132">
        <f t="shared" si="8"/>
        <v>26</v>
      </c>
      <c r="J132">
        <f t="shared" si="9"/>
        <v>6</v>
      </c>
      <c r="K132">
        <f t="shared" si="10"/>
        <v>156</v>
      </c>
    </row>
    <row r="133" spans="1:11" ht="31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>
        <v>30</v>
      </c>
      <c r="H133" s="8" t="s">
        <v>26</v>
      </c>
      <c r="I133">
        <f t="shared" si="8"/>
        <v>30</v>
      </c>
      <c r="J133">
        <f t="shared" si="9"/>
        <v>1</v>
      </c>
      <c r="K133">
        <f t="shared" si="10"/>
        <v>30</v>
      </c>
    </row>
    <row r="134" spans="1:1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>
        <f t="shared" ref="I134:I137" si="11">(C134*365)+(E134*30.42)+G134</f>
        <v>0</v>
      </c>
      <c r="J134">
        <f t="shared" si="9"/>
        <v>0</v>
      </c>
      <c r="K134">
        <f t="shared" ref="K134:K137" si="12">I134*J134</f>
        <v>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11"/>
        <v>0</v>
      </c>
      <c r="J135">
        <f t="shared" si="9"/>
        <v>0</v>
      </c>
      <c r="K135">
        <f t="shared" si="12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11"/>
        <v>0</v>
      </c>
      <c r="J136">
        <f t="shared" si="9"/>
        <v>0</v>
      </c>
      <c r="K136">
        <f t="shared" si="12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>
        <v>1</v>
      </c>
      <c r="F137" s="7" t="s">
        <v>25</v>
      </c>
      <c r="G137" s="7">
        <v>9</v>
      </c>
      <c r="H137" s="8" t="s">
        <v>26</v>
      </c>
      <c r="I137">
        <f t="shared" si="11"/>
        <v>39.42</v>
      </c>
      <c r="J137">
        <f t="shared" si="9"/>
        <v>28</v>
      </c>
      <c r="K137">
        <f t="shared" si="12"/>
        <v>1103.76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18</v>
      </c>
      <c r="H138" s="8" t="s">
        <v>26</v>
      </c>
      <c r="I138">
        <f t="shared" si="8"/>
        <v>18</v>
      </c>
      <c r="J138">
        <f t="shared" si="9"/>
        <v>5</v>
      </c>
      <c r="K138">
        <f t="shared" si="10"/>
        <v>90</v>
      </c>
    </row>
    <row r="139" spans="1:11" x14ac:dyDescent="0.35">
      <c r="A139" s="16">
        <v>15</v>
      </c>
      <c r="B139" s="5" t="s">
        <v>173</v>
      </c>
      <c r="C139" s="161">
        <f>SUM(C140:H156)</f>
        <v>90</v>
      </c>
      <c r="D139" s="161"/>
      <c r="E139" s="161"/>
      <c r="F139" s="161"/>
      <c r="G139" s="161"/>
      <c r="H139" s="16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>
        <v>26</v>
      </c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>
        <v>1</v>
      </c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>
        <v>2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>
        <v>1</v>
      </c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18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>
        <v>2</v>
      </c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6</v>
      </c>
      <c r="D150" s="148"/>
      <c r="E150" s="148"/>
      <c r="F150" s="148"/>
      <c r="G150" s="148"/>
      <c r="H150" s="149"/>
    </row>
    <row r="151" spans="1:8" ht="31" x14ac:dyDescent="0.35">
      <c r="A151" s="16" t="s">
        <v>184</v>
      </c>
      <c r="B151" s="27" t="s">
        <v>73</v>
      </c>
      <c r="C151" s="150">
        <v>1</v>
      </c>
      <c r="D151" s="148"/>
      <c r="E151" s="148"/>
      <c r="F151" s="148"/>
      <c r="G151" s="148"/>
      <c r="H151" s="149"/>
    </row>
    <row r="152" spans="1:8" x14ac:dyDescent="0.35">
      <c r="A152" s="16" t="s">
        <v>185</v>
      </c>
      <c r="B152" s="27" t="s">
        <v>188</v>
      </c>
      <c r="C152" s="150"/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7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7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7" t="s">
        <v>220</v>
      </c>
      <c r="C155" s="150">
        <v>28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5</v>
      </c>
      <c r="D156" s="148"/>
      <c r="E156" s="148"/>
      <c r="F156" s="148"/>
      <c r="G156" s="148"/>
      <c r="H156" s="149"/>
    </row>
    <row r="157" spans="1:8" x14ac:dyDescent="0.35">
      <c r="A157" s="4"/>
      <c r="B157" s="15"/>
      <c r="C157" s="161"/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164:H164"/>
    <mergeCell ref="C165:H165"/>
    <mergeCell ref="C166:H166"/>
    <mergeCell ref="C167:H167"/>
    <mergeCell ref="C168:H168"/>
    <mergeCell ref="C158:H158"/>
    <mergeCell ref="C159:H159"/>
    <mergeCell ref="C15:H15"/>
    <mergeCell ref="C16:H16"/>
    <mergeCell ref="C17:H17"/>
    <mergeCell ref="C82:H82"/>
    <mergeCell ref="C163:H163"/>
    <mergeCell ref="C160:H160"/>
    <mergeCell ref="C156:H156"/>
    <mergeCell ref="C157:H157"/>
    <mergeCell ref="C149:H149"/>
    <mergeCell ref="C150:H150"/>
    <mergeCell ref="C151:H151"/>
    <mergeCell ref="C161:H161"/>
    <mergeCell ref="C162:H162"/>
    <mergeCell ref="C78:H78"/>
    <mergeCell ref="C79:H79"/>
    <mergeCell ref="C80:H80"/>
    <mergeCell ref="C81:H81"/>
    <mergeCell ref="C74:H74"/>
    <mergeCell ref="C75:H75"/>
    <mergeCell ref="C77:H77"/>
    <mergeCell ref="C12:H12"/>
    <mergeCell ref="C13:H13"/>
    <mergeCell ref="C14:H14"/>
    <mergeCell ref="C58:H58"/>
    <mergeCell ref="C59:H59"/>
    <mergeCell ref="C60:H60"/>
    <mergeCell ref="C61:H61"/>
    <mergeCell ref="C62:H62"/>
    <mergeCell ref="C63:H63"/>
    <mergeCell ref="C64:H64"/>
    <mergeCell ref="C65:H65"/>
    <mergeCell ref="C76:H76"/>
    <mergeCell ref="C66:H66"/>
    <mergeCell ref="C67:H67"/>
    <mergeCell ref="C68:H68"/>
    <mergeCell ref="C73:H73"/>
    <mergeCell ref="C69:H69"/>
    <mergeCell ref="C70:H70"/>
    <mergeCell ref="C72:H72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27:H27"/>
    <mergeCell ref="C28:H28"/>
    <mergeCell ref="C29:H29"/>
    <mergeCell ref="C30:H30"/>
    <mergeCell ref="C31:H31"/>
    <mergeCell ref="C36:H36"/>
    <mergeCell ref="C37:H37"/>
    <mergeCell ref="C38:H38"/>
    <mergeCell ref="C39:H39"/>
    <mergeCell ref="C32:H32"/>
    <mergeCell ref="C33:H33"/>
    <mergeCell ref="C34:H34"/>
    <mergeCell ref="C35:H35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71:H71"/>
    <mergeCell ref="C152:H152"/>
    <mergeCell ref="C153:H153"/>
    <mergeCell ref="C154:H154"/>
    <mergeCell ref="C155:H155"/>
    <mergeCell ref="C146:H146"/>
    <mergeCell ref="C147:H147"/>
    <mergeCell ref="C148:H148"/>
    <mergeCell ref="C88:H88"/>
    <mergeCell ref="C89:H89"/>
    <mergeCell ref="C90:H90"/>
    <mergeCell ref="C119:H119"/>
    <mergeCell ref="C145:H145"/>
    <mergeCell ref="C83:H83"/>
    <mergeCell ref="C84:H84"/>
    <mergeCell ref="C85:H85"/>
    <mergeCell ref="C86:H86"/>
    <mergeCell ref="C87:H87"/>
    <mergeCell ref="C143:H143"/>
    <mergeCell ref="C144:H144"/>
    <mergeCell ref="C139:H139"/>
    <mergeCell ref="C140:H140"/>
    <mergeCell ref="C141:H141"/>
    <mergeCell ref="C142:H14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8"/>
  <sheetViews>
    <sheetView zoomScale="80" zoomScaleNormal="80" workbookViewId="0">
      <selection activeCell="B174" sqref="B174"/>
    </sheetView>
  </sheetViews>
  <sheetFormatPr defaultRowHeight="15.5" x14ac:dyDescent="0.35"/>
  <cols>
    <col min="1" max="1" width="7.25" customWidth="1"/>
    <col min="2" max="2" width="54.08203125" customWidth="1"/>
    <col min="3" max="3" width="4" customWidth="1"/>
    <col min="4" max="4" width="3.33203125" customWidth="1"/>
    <col min="5" max="5" width="3.5" customWidth="1"/>
    <col min="6" max="6" width="4.08203125" customWidth="1"/>
    <col min="7" max="7" width="3.75" customWidth="1"/>
    <col min="8" max="8" width="4.25" customWidth="1"/>
    <col min="9" max="9" width="11.75" customWidth="1"/>
    <col min="11" max="11" width="12.08203125" customWidth="1"/>
  </cols>
  <sheetData>
    <row r="1" spans="1:8" x14ac:dyDescent="0.35">
      <c r="A1" s="1"/>
    </row>
    <row r="7" spans="1:8" x14ac:dyDescent="0.35">
      <c r="B7" s="9" t="s">
        <v>240</v>
      </c>
    </row>
    <row r="12" spans="1:8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226</v>
      </c>
      <c r="C13" s="150">
        <v>27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227</v>
      </c>
      <c r="C14" s="150">
        <v>4</v>
      </c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228</v>
      </c>
      <c r="C15" s="152">
        <f>SUM(C18:H36)</f>
        <v>172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42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229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230</v>
      </c>
      <c r="C19" s="150"/>
      <c r="D19" s="148"/>
      <c r="E19" s="148"/>
      <c r="F19" s="148"/>
      <c r="G19" s="148"/>
      <c r="H19" s="149"/>
    </row>
    <row r="20" spans="1:8" ht="46.5" x14ac:dyDescent="0.35">
      <c r="A20" s="4" t="s">
        <v>94</v>
      </c>
      <c r="B20" s="41" t="s">
        <v>231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232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233</v>
      </c>
      <c r="C22" s="150">
        <v>50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234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235</v>
      </c>
      <c r="C24" s="150">
        <v>4</v>
      </c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236</v>
      </c>
      <c r="C25" s="150">
        <v>1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237</v>
      </c>
      <c r="C26" s="150">
        <v>27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238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239</v>
      </c>
      <c r="C28" s="150">
        <v>1</v>
      </c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10</v>
      </c>
      <c r="D30" s="148"/>
      <c r="E30" s="148"/>
      <c r="F30" s="148"/>
      <c r="G30" s="148"/>
      <c r="H30" s="149"/>
    </row>
    <row r="31" spans="1:8" ht="46.5" x14ac:dyDescent="0.35">
      <c r="A31" s="4" t="s">
        <v>191</v>
      </c>
      <c r="B31" s="25" t="s">
        <v>59</v>
      </c>
      <c r="C31" s="150"/>
      <c r="D31" s="148"/>
      <c r="E31" s="148"/>
      <c r="F31" s="148"/>
      <c r="G31" s="148"/>
      <c r="H31" s="149"/>
    </row>
    <row r="32" spans="1:8" ht="31" x14ac:dyDescent="0.35">
      <c r="A32" s="4" t="s">
        <v>192</v>
      </c>
      <c r="B32" s="25" t="s">
        <v>188</v>
      </c>
      <c r="C32" s="150">
        <v>3</v>
      </c>
      <c r="D32" s="148"/>
      <c r="E32" s="148"/>
      <c r="F32" s="148"/>
      <c r="G32" s="148"/>
      <c r="H32" s="149"/>
    </row>
    <row r="33" spans="1:14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14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14" ht="31" x14ac:dyDescent="0.35">
      <c r="A35" s="4" t="s">
        <v>208</v>
      </c>
      <c r="B35" s="25" t="s">
        <v>220</v>
      </c>
      <c r="C35" s="150">
        <v>58</v>
      </c>
      <c r="D35" s="148"/>
      <c r="E35" s="148"/>
      <c r="F35" s="148"/>
      <c r="G35" s="148"/>
      <c r="H35" s="149"/>
    </row>
    <row r="36" spans="1:14" x14ac:dyDescent="0.35">
      <c r="A36" s="4" t="s">
        <v>209</v>
      </c>
      <c r="B36" s="19" t="s">
        <v>34</v>
      </c>
      <c r="C36" s="150">
        <v>18</v>
      </c>
      <c r="D36" s="148"/>
      <c r="E36" s="148"/>
      <c r="F36" s="148"/>
      <c r="G36" s="148"/>
      <c r="H36" s="149"/>
    </row>
    <row r="37" spans="1:14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14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14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14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14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14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14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14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14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14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14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14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  <c r="M48" s="2"/>
      <c r="N48" s="2"/>
    </row>
    <row r="49" spans="1:12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2" x14ac:dyDescent="0.35">
      <c r="A50" s="4">
        <v>4</v>
      </c>
      <c r="B50" s="5" t="s">
        <v>62</v>
      </c>
      <c r="C50" s="152">
        <f>SUM(C53:H65,C67:H72)</f>
        <v>30</v>
      </c>
      <c r="D50" s="153"/>
      <c r="E50" s="153"/>
      <c r="F50" s="153"/>
      <c r="G50" s="153"/>
      <c r="H50" s="154"/>
    </row>
    <row r="51" spans="1:12" x14ac:dyDescent="0.35">
      <c r="A51" s="4" t="s">
        <v>19</v>
      </c>
      <c r="B51" s="5" t="s">
        <v>48</v>
      </c>
      <c r="C51" s="150"/>
      <c r="D51" s="148"/>
      <c r="E51" s="148"/>
      <c r="F51" s="148"/>
      <c r="G51" s="148"/>
      <c r="H51" s="149"/>
    </row>
    <row r="52" spans="1:12" x14ac:dyDescent="0.35">
      <c r="A52" s="30">
        <v>5</v>
      </c>
      <c r="B52" s="26" t="s">
        <v>63</v>
      </c>
      <c r="C52" s="152">
        <f>SUM(C53:H65,C67:H72)</f>
        <v>30</v>
      </c>
      <c r="D52" s="153"/>
      <c r="E52" s="153"/>
      <c r="F52" s="153"/>
      <c r="G52" s="153"/>
      <c r="H52" s="154"/>
      <c r="J52" s="2"/>
      <c r="K52" s="2"/>
      <c r="L52" s="2"/>
    </row>
    <row r="53" spans="1:12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2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2" ht="46.5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2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2" x14ac:dyDescent="0.35">
      <c r="A57" s="4" t="s">
        <v>118</v>
      </c>
      <c r="B57" s="15" t="s">
        <v>71</v>
      </c>
      <c r="C57" s="150">
        <v>11</v>
      </c>
      <c r="D57" s="148"/>
      <c r="E57" s="148"/>
      <c r="F57" s="148"/>
      <c r="G57" s="148"/>
      <c r="H57" s="149"/>
    </row>
    <row r="58" spans="1:12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2" x14ac:dyDescent="0.35">
      <c r="A59" s="4" t="s">
        <v>120</v>
      </c>
      <c r="B59" s="15" t="s">
        <v>2</v>
      </c>
      <c r="C59" s="150">
        <v>3</v>
      </c>
      <c r="D59" s="148"/>
      <c r="E59" s="148"/>
      <c r="F59" s="148"/>
      <c r="G59" s="148"/>
      <c r="H59" s="149"/>
    </row>
    <row r="60" spans="1:12" x14ac:dyDescent="0.35">
      <c r="A60" s="4" t="s">
        <v>121</v>
      </c>
      <c r="B60" s="15" t="s">
        <v>3</v>
      </c>
      <c r="C60" s="150"/>
      <c r="D60" s="148"/>
      <c r="E60" s="148"/>
      <c r="F60" s="148"/>
      <c r="G60" s="148"/>
      <c r="H60" s="149"/>
    </row>
    <row r="61" spans="1:12" x14ac:dyDescent="0.35">
      <c r="A61" s="4" t="s">
        <v>122</v>
      </c>
      <c r="B61" s="24" t="s">
        <v>4</v>
      </c>
      <c r="C61" s="150">
        <v>7</v>
      </c>
      <c r="D61" s="148"/>
      <c r="E61" s="148"/>
      <c r="F61" s="148"/>
      <c r="G61" s="148"/>
      <c r="H61" s="149"/>
    </row>
    <row r="62" spans="1:12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2" x14ac:dyDescent="0.35">
      <c r="A63" s="4" t="s">
        <v>124</v>
      </c>
      <c r="B63" s="27" t="s">
        <v>6</v>
      </c>
      <c r="C63" s="150">
        <v>1</v>
      </c>
      <c r="D63" s="148"/>
      <c r="E63" s="148"/>
      <c r="F63" s="148"/>
      <c r="G63" s="148"/>
      <c r="H63" s="149"/>
    </row>
    <row r="64" spans="1:12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/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/>
      <c r="D66" s="148"/>
      <c r="E66" s="148"/>
      <c r="F66" s="148"/>
      <c r="G66" s="148"/>
      <c r="H66" s="149"/>
    </row>
    <row r="67" spans="1:10" ht="46.5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ht="31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/>
      <c r="B71" s="47" t="s">
        <v>220</v>
      </c>
      <c r="C71" s="148">
        <v>6</v>
      </c>
      <c r="D71" s="148"/>
      <c r="E71" s="148"/>
      <c r="F71" s="148"/>
      <c r="G71" s="148"/>
      <c r="H71" s="149"/>
    </row>
    <row r="72" spans="1:10" x14ac:dyDescent="0.35">
      <c r="A72" s="43" t="s">
        <v>203</v>
      </c>
      <c r="B72" s="45" t="s">
        <v>34</v>
      </c>
      <c r="C72" s="150">
        <v>2</v>
      </c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30</v>
      </c>
      <c r="D73" s="153"/>
      <c r="E73" s="153"/>
      <c r="F73" s="153"/>
      <c r="G73" s="153"/>
      <c r="H73" s="154"/>
      <c r="I73" s="10">
        <f>SUM(C74:H76)</f>
        <v>30</v>
      </c>
      <c r="J73">
        <f>C50</f>
        <v>30</v>
      </c>
    </row>
    <row r="74" spans="1:10" x14ac:dyDescent="0.35">
      <c r="A74" s="16" t="s">
        <v>44</v>
      </c>
      <c r="B74" s="27" t="s">
        <v>65</v>
      </c>
      <c r="C74" s="150">
        <v>2</v>
      </c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>
        <v>8</v>
      </c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20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SUM(C82:H87)</f>
        <v>30</v>
      </c>
      <c r="D77" s="153"/>
      <c r="E77" s="153"/>
      <c r="F77" s="153"/>
      <c r="G77" s="153"/>
      <c r="H77" s="154"/>
      <c r="I77" s="10">
        <f>SUM(C78:H87)</f>
        <v>30</v>
      </c>
      <c r="J77">
        <f>J73</f>
        <v>30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>
        <v>3</v>
      </c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>
        <v>7</v>
      </c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>
        <v>7</v>
      </c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5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>
        <v>4</v>
      </c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>
        <v>4</v>
      </c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ht="3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1</v>
      </c>
      <c r="F91" s="33" t="s">
        <v>25</v>
      </c>
      <c r="G91" s="33">
        <f>ABS(INT(I91-C91*365-E91*30.42))</f>
        <v>20</v>
      </c>
      <c r="H91" s="34" t="s">
        <v>26</v>
      </c>
      <c r="I91">
        <f>K91/J91</f>
        <v>50.43333333333333</v>
      </c>
      <c r="J91">
        <f>SUM(J94:J110)</f>
        <v>30</v>
      </c>
      <c r="K91">
        <f>SUM(K94:K110)</f>
        <v>1513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10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>
        <v>75</v>
      </c>
      <c r="H96" s="8" t="s">
        <v>26</v>
      </c>
      <c r="I96">
        <f t="shared" si="0"/>
        <v>75</v>
      </c>
      <c r="J96">
        <f t="shared" si="2"/>
        <v>11</v>
      </c>
      <c r="K96">
        <f t="shared" si="1"/>
        <v>825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>
        <v>70</v>
      </c>
      <c r="H98" s="8" t="s">
        <v>26</v>
      </c>
      <c r="I98">
        <f t="shared" si="0"/>
        <v>70</v>
      </c>
      <c r="J98">
        <f t="shared" si="2"/>
        <v>3</v>
      </c>
      <c r="K98">
        <f t="shared" si="1"/>
        <v>210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0</v>
      </c>
      <c r="K99">
        <f t="shared" si="1"/>
        <v>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/>
      <c r="H100" s="8" t="s">
        <v>26</v>
      </c>
      <c r="I100">
        <f t="shared" si="0"/>
        <v>0</v>
      </c>
      <c r="J100">
        <f t="shared" si="2"/>
        <v>7</v>
      </c>
      <c r="K100">
        <f t="shared" si="1"/>
        <v>0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>
        <v>38</v>
      </c>
      <c r="H102" s="8" t="s">
        <v>26</v>
      </c>
      <c r="I102">
        <f t="shared" si="0"/>
        <v>38</v>
      </c>
      <c r="J102">
        <f t="shared" si="2"/>
        <v>1</v>
      </c>
      <c r="K102">
        <f t="shared" si="1"/>
        <v>38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  <c r="M103" s="2"/>
      <c r="N103" s="2"/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/>
      <c r="H104" s="8" t="s">
        <v>26</v>
      </c>
      <c r="I104">
        <f t="shared" si="0"/>
        <v>0</v>
      </c>
      <c r="J104">
        <f t="shared" si="2"/>
        <v>0</v>
      </c>
      <c r="K104">
        <f t="shared" si="1"/>
        <v>0</v>
      </c>
    </row>
    <row r="105" spans="1:14" ht="46.5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ht="31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>
        <f t="shared" si="1"/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>
        <f t="shared" si="1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>
        <f t="shared" si="1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/>
      <c r="F109" s="7" t="s">
        <v>25</v>
      </c>
      <c r="G109" s="7">
        <v>55</v>
      </c>
      <c r="H109" s="8" t="s">
        <v>26</v>
      </c>
      <c r="I109">
        <f t="shared" si="0"/>
        <v>55</v>
      </c>
      <c r="J109">
        <f t="shared" si="3"/>
        <v>6</v>
      </c>
      <c r="K109">
        <f t="shared" si="1"/>
        <v>330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>
        <v>55</v>
      </c>
      <c r="H110" s="8" t="s">
        <v>26</v>
      </c>
      <c r="I110">
        <f t="shared" si="0"/>
        <v>55</v>
      </c>
      <c r="J110">
        <f>C54+C55+C72</f>
        <v>2</v>
      </c>
      <c r="K110">
        <f t="shared" si="1"/>
        <v>110</v>
      </c>
    </row>
    <row r="111" spans="1:14" x14ac:dyDescent="0.35">
      <c r="A111" s="4">
        <v>12</v>
      </c>
      <c r="B111" s="5" t="s">
        <v>15</v>
      </c>
      <c r="C111" s="32" t="e">
        <f>INT(I111/365)</f>
        <v>#DIV/0!</v>
      </c>
      <c r="D111" s="33" t="s">
        <v>24</v>
      </c>
      <c r="E111" s="33" t="e">
        <f>INT((I111-C111*365)/30.42)</f>
        <v>#DIV/0!</v>
      </c>
      <c r="F111" s="33" t="s">
        <v>25</v>
      </c>
      <c r="G111" s="33" t="e">
        <f>ABS(INT(I111-C111*365-E111*30.42))</f>
        <v>#DIV/0!</v>
      </c>
      <c r="H111" s="34" t="s">
        <v>26</v>
      </c>
      <c r="I111" t="e">
        <f>K111/J111</f>
        <v>#DIV/0!</v>
      </c>
      <c r="J111">
        <f>SUM(J113:J118)</f>
        <v>0</v>
      </c>
      <c r="K111">
        <f>SUM(K113:K118)</f>
        <v>0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  <c r="L112" s="2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>
        <f t="shared" ref="K113:K118" si="5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>
        <f t="shared" si="5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v>0</v>
      </c>
      <c r="K115">
        <f t="shared" si="5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4"/>
        <v>0</v>
      </c>
      <c r="J116">
        <f>J99</f>
        <v>0</v>
      </c>
      <c r="K116">
        <f t="shared" si="5"/>
        <v>0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4"/>
        <v>0</v>
      </c>
      <c r="J117">
        <v>0</v>
      </c>
      <c r="K117">
        <f t="shared" si="5"/>
        <v>0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4"/>
        <v>0</v>
      </c>
      <c r="J118">
        <v>0</v>
      </c>
      <c r="K118">
        <f t="shared" si="5"/>
        <v>0</v>
      </c>
    </row>
    <row r="119" spans="1:11" x14ac:dyDescent="0.35">
      <c r="A119" s="4">
        <v>13</v>
      </c>
      <c r="B119" s="18" t="s">
        <v>16</v>
      </c>
      <c r="C119" s="150">
        <v>19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10</v>
      </c>
      <c r="H120" s="34" t="s">
        <v>26</v>
      </c>
      <c r="I120">
        <f>K120/J120</f>
        <v>40.884146341463413</v>
      </c>
      <c r="J120">
        <f>SUM(J122:J138)</f>
        <v>164</v>
      </c>
      <c r="K120">
        <f>SUM(K122:K138)</f>
        <v>6705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6">(C123*365)+(E123*30.42)+G123</f>
        <v>0</v>
      </c>
      <c r="J123">
        <f t="shared" ref="J123:J138" si="7">C141</f>
        <v>0</v>
      </c>
      <c r="K123">
        <f t="shared" ref="K123:K138" si="8">I123*J123</f>
        <v>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>
        <v>47</v>
      </c>
      <c r="H124" s="8" t="s">
        <v>26</v>
      </c>
      <c r="I124">
        <f t="shared" si="6"/>
        <v>47</v>
      </c>
      <c r="J124">
        <f t="shared" si="7"/>
        <v>47</v>
      </c>
      <c r="K124">
        <f t="shared" si="8"/>
        <v>2209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>
        <f t="shared" si="8"/>
        <v>0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>
        <v>51</v>
      </c>
      <c r="H126" s="8" t="s">
        <v>26</v>
      </c>
      <c r="I126">
        <f t="shared" si="6"/>
        <v>51</v>
      </c>
      <c r="J126">
        <f t="shared" si="7"/>
        <v>4</v>
      </c>
      <c r="K126">
        <f t="shared" si="8"/>
        <v>204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>
        <v>90</v>
      </c>
      <c r="H127" s="8" t="s">
        <v>26</v>
      </c>
      <c r="I127">
        <f t="shared" si="6"/>
        <v>90</v>
      </c>
      <c r="J127">
        <f t="shared" si="7"/>
        <v>1</v>
      </c>
      <c r="K127">
        <f t="shared" si="8"/>
        <v>90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53</v>
      </c>
      <c r="H128" s="8" t="s">
        <v>26</v>
      </c>
      <c r="I128">
        <f t="shared" si="6"/>
        <v>53</v>
      </c>
      <c r="J128">
        <f t="shared" si="7"/>
        <v>25</v>
      </c>
      <c r="K128">
        <f t="shared" si="8"/>
        <v>1325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6"/>
        <v>0</v>
      </c>
      <c r="J129">
        <f t="shared" si="7"/>
        <v>0</v>
      </c>
      <c r="K129">
        <f t="shared" si="8"/>
        <v>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>
        <v>50</v>
      </c>
      <c r="H130" s="8" t="s">
        <v>26</v>
      </c>
      <c r="I130">
        <f t="shared" si="6"/>
        <v>50</v>
      </c>
      <c r="J130">
        <f t="shared" si="7"/>
        <v>1</v>
      </c>
      <c r="K130">
        <f t="shared" si="8"/>
        <v>50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>
        <f t="shared" si="8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24</v>
      </c>
      <c r="H132" s="8" t="s">
        <v>26</v>
      </c>
      <c r="I132">
        <f t="shared" si="6"/>
        <v>24</v>
      </c>
      <c r="J132">
        <f t="shared" si="7"/>
        <v>10</v>
      </c>
      <c r="K132">
        <f t="shared" si="8"/>
        <v>240</v>
      </c>
    </row>
    <row r="133" spans="1:11" ht="46.5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/>
      <c r="H133" s="8" t="s">
        <v>26</v>
      </c>
      <c r="I133">
        <f t="shared" si="6"/>
        <v>0</v>
      </c>
      <c r="J133">
        <f t="shared" si="7"/>
        <v>0</v>
      </c>
      <c r="K133">
        <f t="shared" si="8"/>
        <v>0</v>
      </c>
    </row>
    <row r="134" spans="1:11" ht="3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>
        <v>30</v>
      </c>
      <c r="H134" s="8" t="s">
        <v>26</v>
      </c>
      <c r="I134">
        <f t="shared" si="6"/>
        <v>30</v>
      </c>
      <c r="J134">
        <f t="shared" si="7"/>
        <v>3</v>
      </c>
      <c r="K134">
        <f t="shared" si="8"/>
        <v>90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>
        <f t="shared" si="8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/>
      <c r="F137" s="7" t="s">
        <v>25</v>
      </c>
      <c r="G137" s="7">
        <v>31</v>
      </c>
      <c r="H137" s="8" t="s">
        <v>26</v>
      </c>
      <c r="I137">
        <f t="shared" si="6"/>
        <v>31</v>
      </c>
      <c r="J137">
        <f t="shared" si="7"/>
        <v>55</v>
      </c>
      <c r="K137">
        <f t="shared" si="8"/>
        <v>1705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44</v>
      </c>
      <c r="H138" s="8" t="s">
        <v>26</v>
      </c>
      <c r="I138">
        <f t="shared" si="6"/>
        <v>44</v>
      </c>
      <c r="J138">
        <f t="shared" si="7"/>
        <v>18</v>
      </c>
      <c r="K138">
        <f t="shared" si="8"/>
        <v>792</v>
      </c>
    </row>
    <row r="139" spans="1:11" x14ac:dyDescent="0.35">
      <c r="A139" s="16">
        <v>15</v>
      </c>
      <c r="B139" s="5" t="s">
        <v>173</v>
      </c>
      <c r="C139" s="151">
        <f>SUM(C140:H156)</f>
        <v>164</v>
      </c>
      <c r="D139" s="151"/>
      <c r="E139" s="151"/>
      <c r="F139" s="151"/>
      <c r="G139" s="151"/>
      <c r="H139" s="15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>
        <v>47</v>
      </c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>
        <v>4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>
        <v>1</v>
      </c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25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>
        <v>1</v>
      </c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10</v>
      </c>
      <c r="D150" s="148"/>
      <c r="E150" s="148"/>
      <c r="F150" s="148"/>
      <c r="G150" s="148"/>
      <c r="H150" s="149"/>
    </row>
    <row r="151" spans="1:8" ht="46.5" x14ac:dyDescent="0.35">
      <c r="A151" s="16" t="s">
        <v>184</v>
      </c>
      <c r="B151" s="27" t="s">
        <v>73</v>
      </c>
      <c r="C151" s="150"/>
      <c r="D151" s="148"/>
      <c r="E151" s="148"/>
      <c r="F151" s="148"/>
      <c r="G151" s="148"/>
      <c r="H151" s="149"/>
    </row>
    <row r="152" spans="1:8" ht="31" x14ac:dyDescent="0.35">
      <c r="A152" s="16" t="s">
        <v>185</v>
      </c>
      <c r="B152" s="27" t="s">
        <v>188</v>
      </c>
      <c r="C152" s="150">
        <v>3</v>
      </c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7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7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7" t="s">
        <v>220</v>
      </c>
      <c r="C155" s="150">
        <v>55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18</v>
      </c>
      <c r="D156" s="148"/>
      <c r="E156" s="148"/>
      <c r="F156" s="148"/>
      <c r="G156" s="148"/>
      <c r="H156" s="149"/>
    </row>
    <row r="157" spans="1:8" x14ac:dyDescent="0.35">
      <c r="A157" s="4"/>
      <c r="B157" s="15" t="s">
        <v>11</v>
      </c>
      <c r="C157" s="161">
        <v>1</v>
      </c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41:H41"/>
    <mergeCell ref="C40:H40"/>
    <mergeCell ref="C36:H36"/>
    <mergeCell ref="C37:H37"/>
    <mergeCell ref="C38:H38"/>
    <mergeCell ref="C39:H39"/>
    <mergeCell ref="C15:H15"/>
    <mergeCell ref="C16:H16"/>
    <mergeCell ref="C17:H17"/>
    <mergeCell ref="C27:H27"/>
    <mergeCell ref="C28:H28"/>
    <mergeCell ref="C29:H29"/>
    <mergeCell ref="C30:H30"/>
    <mergeCell ref="C31:H31"/>
    <mergeCell ref="C32:H32"/>
    <mergeCell ref="C33:H33"/>
    <mergeCell ref="C24:H24"/>
    <mergeCell ref="C25:H25"/>
    <mergeCell ref="C26:H26"/>
    <mergeCell ref="C34:H34"/>
    <mergeCell ref="C35:H35"/>
    <mergeCell ref="C77:H77"/>
    <mergeCell ref="C146:H146"/>
    <mergeCell ref="C143:H143"/>
    <mergeCell ref="C139:H139"/>
    <mergeCell ref="C140:H140"/>
    <mergeCell ref="C144:H144"/>
    <mergeCell ref="C145:H145"/>
    <mergeCell ref="C73:H73"/>
    <mergeCell ref="C74:H74"/>
    <mergeCell ref="C75:H75"/>
    <mergeCell ref="C76:H76"/>
    <mergeCell ref="C83:H83"/>
    <mergeCell ref="C84:H84"/>
    <mergeCell ref="C85:H85"/>
    <mergeCell ref="C78:H78"/>
    <mergeCell ref="C79:H79"/>
    <mergeCell ref="C80:H80"/>
    <mergeCell ref="C81:H81"/>
    <mergeCell ref="C82:H82"/>
    <mergeCell ref="C69:H69"/>
    <mergeCell ref="C70:H70"/>
    <mergeCell ref="C72:H72"/>
    <mergeCell ref="C71:H71"/>
    <mergeCell ref="C64:H64"/>
    <mergeCell ref="C68:H68"/>
    <mergeCell ref="C60:H60"/>
    <mergeCell ref="C61:H61"/>
    <mergeCell ref="C45:H45"/>
    <mergeCell ref="C46:H46"/>
    <mergeCell ref="C49:H49"/>
    <mergeCell ref="C50:H50"/>
    <mergeCell ref="C51:H51"/>
    <mergeCell ref="C52:H52"/>
    <mergeCell ref="C53:H53"/>
    <mergeCell ref="C47:H47"/>
    <mergeCell ref="C48:H48"/>
    <mergeCell ref="C65:H65"/>
    <mergeCell ref="C66:H66"/>
    <mergeCell ref="C67:H67"/>
    <mergeCell ref="C12:H12"/>
    <mergeCell ref="C13:H13"/>
    <mergeCell ref="C14:H14"/>
    <mergeCell ref="C18:H18"/>
    <mergeCell ref="C19:H19"/>
    <mergeCell ref="C20:H20"/>
    <mergeCell ref="C21:H21"/>
    <mergeCell ref="C22:H22"/>
    <mergeCell ref="C23:H23"/>
    <mergeCell ref="C42:H42"/>
    <mergeCell ref="C43:H43"/>
    <mergeCell ref="C44:H44"/>
    <mergeCell ref="C54:H54"/>
    <mergeCell ref="C55:H55"/>
    <mergeCell ref="C56:H56"/>
    <mergeCell ref="C57:H57"/>
    <mergeCell ref="C62:H62"/>
    <mergeCell ref="C63:H63"/>
    <mergeCell ref="C58:H58"/>
    <mergeCell ref="C59:H59"/>
    <mergeCell ref="C147:H147"/>
    <mergeCell ref="C148:H148"/>
    <mergeCell ref="C149:H149"/>
    <mergeCell ref="C150:H150"/>
    <mergeCell ref="C151:H151"/>
    <mergeCell ref="C141:H141"/>
    <mergeCell ref="C142:H142"/>
    <mergeCell ref="C160:H160"/>
    <mergeCell ref="C86:H86"/>
    <mergeCell ref="C119:H119"/>
    <mergeCell ref="C152:H152"/>
    <mergeCell ref="C153:H153"/>
    <mergeCell ref="C154:H154"/>
    <mergeCell ref="C155:H155"/>
    <mergeCell ref="C156:H156"/>
    <mergeCell ref="C157:H157"/>
    <mergeCell ref="C158:H158"/>
    <mergeCell ref="C87:H87"/>
    <mergeCell ref="C88:H88"/>
    <mergeCell ref="C89:H89"/>
    <mergeCell ref="C90:H9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59:H159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8"/>
  <sheetViews>
    <sheetView topLeftCell="A46" zoomScale="70" zoomScaleNormal="70" workbookViewId="0">
      <selection activeCell="B174" sqref="B174"/>
    </sheetView>
  </sheetViews>
  <sheetFormatPr defaultRowHeight="15.5" x14ac:dyDescent="0.35"/>
  <cols>
    <col min="1" max="1" width="4.75" customWidth="1"/>
    <col min="2" max="2" width="53.75" customWidth="1"/>
    <col min="3" max="3" width="3.5" customWidth="1"/>
    <col min="4" max="4" width="2.83203125" customWidth="1"/>
    <col min="5" max="5" width="3.58203125" customWidth="1"/>
    <col min="6" max="6" width="4.08203125" customWidth="1"/>
    <col min="7" max="7" width="3.5" customWidth="1"/>
    <col min="8" max="8" width="2.5" customWidth="1"/>
    <col min="9" max="9" width="12" customWidth="1"/>
    <col min="11" max="11" width="12" customWidth="1"/>
  </cols>
  <sheetData>
    <row r="1" spans="1:8" x14ac:dyDescent="0.35">
      <c r="A1" s="1"/>
    </row>
    <row r="7" spans="1:8" x14ac:dyDescent="0.35">
      <c r="B7" s="9" t="s">
        <v>87</v>
      </c>
    </row>
    <row r="12" spans="1:8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226</v>
      </c>
      <c r="C13" s="150">
        <v>42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227</v>
      </c>
      <c r="C14" s="150">
        <v>0</v>
      </c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228</v>
      </c>
      <c r="C15" s="152">
        <f>SUM(C18:H36)</f>
        <v>260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42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229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230</v>
      </c>
      <c r="C19" s="150"/>
      <c r="D19" s="148"/>
      <c r="E19" s="148"/>
      <c r="F19" s="148"/>
      <c r="G19" s="148"/>
      <c r="H19" s="149"/>
    </row>
    <row r="20" spans="1:8" ht="46.5" x14ac:dyDescent="0.35">
      <c r="A20" s="4" t="s">
        <v>94</v>
      </c>
      <c r="B20" s="41" t="s">
        <v>231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232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233</v>
      </c>
      <c r="C22" s="150">
        <v>67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234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235</v>
      </c>
      <c r="C24" s="150">
        <v>11</v>
      </c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236</v>
      </c>
      <c r="C25" s="150">
        <v>1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237</v>
      </c>
      <c r="C26" s="150">
        <v>40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238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239</v>
      </c>
      <c r="C28" s="150">
        <v>3</v>
      </c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28</v>
      </c>
      <c r="D30" s="148"/>
      <c r="E30" s="148"/>
      <c r="F30" s="148"/>
      <c r="G30" s="148"/>
      <c r="H30" s="149"/>
    </row>
    <row r="31" spans="1:8" ht="46.5" x14ac:dyDescent="0.35">
      <c r="A31" s="4" t="s">
        <v>191</v>
      </c>
      <c r="B31" s="25" t="s">
        <v>59</v>
      </c>
      <c r="C31" s="150">
        <v>1</v>
      </c>
      <c r="D31" s="148"/>
      <c r="E31" s="148"/>
      <c r="F31" s="148"/>
      <c r="G31" s="148"/>
      <c r="H31" s="149"/>
    </row>
    <row r="32" spans="1:8" ht="31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14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14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14" ht="31" x14ac:dyDescent="0.35">
      <c r="A35" s="4" t="s">
        <v>208</v>
      </c>
      <c r="B35" s="25" t="s">
        <v>220</v>
      </c>
      <c r="C35" s="150">
        <v>69</v>
      </c>
      <c r="D35" s="148"/>
      <c r="E35" s="148"/>
      <c r="F35" s="148"/>
      <c r="G35" s="148"/>
      <c r="H35" s="149"/>
    </row>
    <row r="36" spans="1:14" x14ac:dyDescent="0.35">
      <c r="A36" s="4" t="s">
        <v>209</v>
      </c>
      <c r="B36" s="19" t="s">
        <v>34</v>
      </c>
      <c r="C36" s="150">
        <v>40</v>
      </c>
      <c r="D36" s="148"/>
      <c r="E36" s="148"/>
      <c r="F36" s="148"/>
      <c r="G36" s="148"/>
      <c r="H36" s="149"/>
    </row>
    <row r="37" spans="1:14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14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14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14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14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14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14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14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14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14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14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14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  <c r="L48" s="2"/>
      <c r="M48" s="2"/>
      <c r="N48" s="2"/>
    </row>
    <row r="49" spans="1:11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1" x14ac:dyDescent="0.35">
      <c r="A50" s="4">
        <v>4</v>
      </c>
      <c r="B50" s="5" t="s">
        <v>62</v>
      </c>
      <c r="C50" s="152">
        <f>SUM(C53:H65,C67:H72)</f>
        <v>27</v>
      </c>
      <c r="D50" s="153"/>
      <c r="E50" s="153"/>
      <c r="F50" s="153"/>
      <c r="G50" s="153"/>
      <c r="H50" s="154"/>
    </row>
    <row r="51" spans="1:11" x14ac:dyDescent="0.35">
      <c r="A51" s="4" t="s">
        <v>19</v>
      </c>
      <c r="B51" s="5" t="s">
        <v>48</v>
      </c>
      <c r="C51" s="150">
        <v>0</v>
      </c>
      <c r="D51" s="148"/>
      <c r="E51" s="148"/>
      <c r="F51" s="148"/>
      <c r="G51" s="148"/>
      <c r="H51" s="149"/>
    </row>
    <row r="52" spans="1:11" x14ac:dyDescent="0.35">
      <c r="A52" s="30">
        <v>5</v>
      </c>
      <c r="B52" s="26" t="s">
        <v>63</v>
      </c>
      <c r="C52" s="152">
        <f>SUM(C53:H65,C67:H72)</f>
        <v>27</v>
      </c>
      <c r="D52" s="153"/>
      <c r="E52" s="153"/>
      <c r="F52" s="153"/>
      <c r="G52" s="153"/>
      <c r="H52" s="154"/>
      <c r="J52" s="2"/>
      <c r="K52" s="2"/>
    </row>
    <row r="53" spans="1:11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1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1" ht="46.5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1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1" x14ac:dyDescent="0.35">
      <c r="A57" s="4" t="s">
        <v>118</v>
      </c>
      <c r="B57" s="15" t="s">
        <v>71</v>
      </c>
      <c r="C57" s="150">
        <v>7</v>
      </c>
      <c r="D57" s="148"/>
      <c r="E57" s="148"/>
      <c r="F57" s="148"/>
      <c r="G57" s="148"/>
      <c r="H57" s="149"/>
    </row>
    <row r="58" spans="1:11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1" x14ac:dyDescent="0.35">
      <c r="A59" s="4" t="s">
        <v>120</v>
      </c>
      <c r="B59" s="15" t="s">
        <v>2</v>
      </c>
      <c r="C59" s="150">
        <v>2</v>
      </c>
      <c r="D59" s="148"/>
      <c r="E59" s="148"/>
      <c r="F59" s="148"/>
      <c r="G59" s="148"/>
      <c r="H59" s="149"/>
    </row>
    <row r="60" spans="1:11" x14ac:dyDescent="0.35">
      <c r="A60" s="4" t="s">
        <v>121</v>
      </c>
      <c r="B60" s="15" t="s">
        <v>3</v>
      </c>
      <c r="C60" s="150"/>
      <c r="D60" s="148"/>
      <c r="E60" s="148"/>
      <c r="F60" s="148"/>
      <c r="G60" s="148"/>
      <c r="H60" s="149"/>
    </row>
    <row r="61" spans="1:11" x14ac:dyDescent="0.35">
      <c r="A61" s="4" t="s">
        <v>122</v>
      </c>
      <c r="B61" s="24" t="s">
        <v>4</v>
      </c>
      <c r="C61" s="150">
        <v>7</v>
      </c>
      <c r="D61" s="148"/>
      <c r="E61" s="148"/>
      <c r="F61" s="148"/>
      <c r="G61" s="148"/>
      <c r="H61" s="149"/>
    </row>
    <row r="62" spans="1:11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1" x14ac:dyDescent="0.35">
      <c r="A63" s="4" t="s">
        <v>124</v>
      </c>
      <c r="B63" s="27" t="s">
        <v>6</v>
      </c>
      <c r="C63" s="150"/>
      <c r="D63" s="148"/>
      <c r="E63" s="148"/>
      <c r="F63" s="148"/>
      <c r="G63" s="148"/>
      <c r="H63" s="149"/>
    </row>
    <row r="64" spans="1:11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>
        <v>3</v>
      </c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>
        <v>3</v>
      </c>
      <c r="D66" s="148"/>
      <c r="E66" s="148"/>
      <c r="F66" s="148"/>
      <c r="G66" s="148"/>
      <c r="H66" s="149"/>
    </row>
    <row r="67" spans="1:10" ht="46.5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ht="31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/>
      <c r="B71" s="47" t="s">
        <v>220</v>
      </c>
      <c r="C71" s="148">
        <v>7</v>
      </c>
      <c r="D71" s="148"/>
      <c r="E71" s="148"/>
      <c r="F71" s="148"/>
      <c r="G71" s="148"/>
      <c r="H71" s="149"/>
    </row>
    <row r="72" spans="1:10" x14ac:dyDescent="0.35">
      <c r="A72" s="43" t="s">
        <v>203</v>
      </c>
      <c r="B72" s="45" t="s">
        <v>34</v>
      </c>
      <c r="C72" s="150">
        <v>1</v>
      </c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27</v>
      </c>
      <c r="D73" s="153"/>
      <c r="E73" s="153"/>
      <c r="F73" s="153"/>
      <c r="G73" s="153"/>
      <c r="H73" s="154"/>
      <c r="I73" s="10">
        <f>SUM(C74:H76)</f>
        <v>27</v>
      </c>
      <c r="J73">
        <f>C50</f>
        <v>27</v>
      </c>
    </row>
    <row r="74" spans="1:10" x14ac:dyDescent="0.35">
      <c r="A74" s="16" t="s">
        <v>44</v>
      </c>
      <c r="B74" s="27" t="s">
        <v>65</v>
      </c>
      <c r="C74" s="150">
        <v>2</v>
      </c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>
        <v>11</v>
      </c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14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SUM(C78:H87)</f>
        <v>27</v>
      </c>
      <c r="D77" s="153"/>
      <c r="E77" s="153"/>
      <c r="F77" s="153"/>
      <c r="G77" s="153"/>
      <c r="H77" s="154"/>
      <c r="I77" s="10">
        <f>SUM(C78:H87)</f>
        <v>27</v>
      </c>
      <c r="J77">
        <f>J73</f>
        <v>27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/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>
        <v>3</v>
      </c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>
        <v>12</v>
      </c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8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>
        <v>4</v>
      </c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/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ht="3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2</v>
      </c>
      <c r="F91" s="33" t="s">
        <v>25</v>
      </c>
      <c r="G91" s="33">
        <f>ABS(INT(I91-C91*365-E91*30.42))</f>
        <v>0</v>
      </c>
      <c r="H91" s="34" t="s">
        <v>26</v>
      </c>
      <c r="I91">
        <f>K91/J91</f>
        <v>60.962962962962962</v>
      </c>
      <c r="J91">
        <f>SUM(J94:J110)</f>
        <v>27</v>
      </c>
      <c r="K91">
        <f>SUM(K94:K110)</f>
        <v>1646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10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3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>
        <v>60</v>
      </c>
      <c r="H96" s="8" t="s">
        <v>26</v>
      </c>
      <c r="I96">
        <f t="shared" si="0"/>
        <v>60</v>
      </c>
      <c r="J96">
        <f t="shared" si="2"/>
        <v>7</v>
      </c>
      <c r="K96">
        <f t="shared" si="1"/>
        <v>420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>
        <v>88</v>
      </c>
      <c r="H98" s="8" t="s">
        <v>26</v>
      </c>
      <c r="I98">
        <f t="shared" si="0"/>
        <v>88</v>
      </c>
      <c r="J98">
        <f t="shared" si="2"/>
        <v>2</v>
      </c>
      <c r="K98">
        <f t="shared" si="1"/>
        <v>176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0</v>
      </c>
      <c r="K99">
        <f t="shared" si="1"/>
        <v>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>
        <v>60</v>
      </c>
      <c r="H100" s="8" t="s">
        <v>26</v>
      </c>
      <c r="I100">
        <f t="shared" si="0"/>
        <v>60</v>
      </c>
      <c r="J100">
        <f t="shared" si="2"/>
        <v>7</v>
      </c>
      <c r="K100">
        <f t="shared" si="1"/>
        <v>420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>
        <f t="shared" si="0"/>
        <v>0</v>
      </c>
      <c r="J102">
        <f t="shared" si="2"/>
        <v>0</v>
      </c>
      <c r="K102">
        <f t="shared" si="1"/>
        <v>0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  <c r="L103" s="2"/>
      <c r="M103" s="2"/>
      <c r="N103" s="2"/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>
        <v>61</v>
      </c>
      <c r="H104" s="8" t="s">
        <v>26</v>
      </c>
      <c r="I104">
        <f t="shared" si="0"/>
        <v>61</v>
      </c>
      <c r="J104">
        <v>3</v>
      </c>
      <c r="K104">
        <f t="shared" si="1"/>
        <v>183</v>
      </c>
    </row>
    <row r="105" spans="1:14" ht="46.5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ht="31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>
        <f t="shared" si="1"/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>
        <f t="shared" si="1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>
        <f t="shared" si="1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/>
      <c r="F109" s="7" t="s">
        <v>25</v>
      </c>
      <c r="G109" s="7">
        <v>51</v>
      </c>
      <c r="H109" s="8" t="s">
        <v>26</v>
      </c>
      <c r="I109">
        <f t="shared" si="0"/>
        <v>51</v>
      </c>
      <c r="J109">
        <f t="shared" si="3"/>
        <v>7</v>
      </c>
      <c r="K109">
        <f t="shared" si="1"/>
        <v>357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>
        <v>90</v>
      </c>
      <c r="H110" s="8" t="s">
        <v>26</v>
      </c>
      <c r="I110">
        <f t="shared" si="0"/>
        <v>90</v>
      </c>
      <c r="J110">
        <f>C54+C55+C72</f>
        <v>1</v>
      </c>
      <c r="K110">
        <f t="shared" si="1"/>
        <v>90</v>
      </c>
    </row>
    <row r="111" spans="1:14" x14ac:dyDescent="0.35">
      <c r="A111" s="4">
        <v>12</v>
      </c>
      <c r="B111" s="5" t="s">
        <v>15</v>
      </c>
      <c r="C111" s="32">
        <f>INT(I111/365)</f>
        <v>0</v>
      </c>
      <c r="D111" s="33" t="s">
        <v>24</v>
      </c>
      <c r="E111" s="33">
        <f>INT((I111-C111*365)/30.42)</f>
        <v>0</v>
      </c>
      <c r="F111" s="33" t="s">
        <v>25</v>
      </c>
      <c r="G111" s="33">
        <f>ABS(INT(I111-C111*365-E111*30.42))</f>
        <v>0</v>
      </c>
      <c r="H111" s="34" t="s">
        <v>26</v>
      </c>
      <c r="I111">
        <f>K111/J111</f>
        <v>0</v>
      </c>
      <c r="J111">
        <f>SUM(J113:J118)</f>
        <v>27</v>
      </c>
      <c r="K111">
        <f>SUM(K113:K118)</f>
        <v>0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>
        <f t="shared" ref="K113:K118" si="5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>
        <f t="shared" si="5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f>J98</f>
        <v>2</v>
      </c>
      <c r="K115">
        <f t="shared" si="5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4"/>
        <v>0</v>
      </c>
      <c r="J116">
        <f>J99</f>
        <v>0</v>
      </c>
      <c r="K116">
        <f t="shared" si="5"/>
        <v>0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4"/>
        <v>0</v>
      </c>
      <c r="J117">
        <f>J100</f>
        <v>7</v>
      </c>
      <c r="K117">
        <f t="shared" si="5"/>
        <v>0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4"/>
        <v>0</v>
      </c>
      <c r="J118">
        <f>SUM(J96,J97,J101:J110)</f>
        <v>18</v>
      </c>
      <c r="K118">
        <f t="shared" si="5"/>
        <v>0</v>
      </c>
    </row>
    <row r="119" spans="1:11" x14ac:dyDescent="0.35">
      <c r="A119" s="4">
        <v>13</v>
      </c>
      <c r="B119" s="18" t="s">
        <v>16</v>
      </c>
      <c r="C119" s="150">
        <v>28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13</v>
      </c>
      <c r="H120" s="34" t="s">
        <v>26</v>
      </c>
      <c r="I120">
        <f>K120/J120</f>
        <v>43.645985401459853</v>
      </c>
      <c r="J120">
        <f>SUM(J122:J138)</f>
        <v>274</v>
      </c>
      <c r="K120">
        <f>SUM(K122:K138)</f>
        <v>11959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6">(C123*365)+(E123*30.42)+G123</f>
        <v>0</v>
      </c>
      <c r="J123">
        <f t="shared" ref="J123:J138" si="7">C141</f>
        <v>0</v>
      </c>
      <c r="K123">
        <f t="shared" ref="K123:K138" si="8">I123*J123</f>
        <v>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>
        <v>54</v>
      </c>
      <c r="H124" s="8" t="s">
        <v>26</v>
      </c>
      <c r="I124">
        <f t="shared" si="6"/>
        <v>54</v>
      </c>
      <c r="J124">
        <f t="shared" si="7"/>
        <v>75</v>
      </c>
      <c r="K124">
        <f t="shared" si="8"/>
        <v>4050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>
        <f t="shared" si="8"/>
        <v>0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>
        <v>50</v>
      </c>
      <c r="H126" s="8" t="s">
        <v>26</v>
      </c>
      <c r="I126">
        <f t="shared" si="6"/>
        <v>50</v>
      </c>
      <c r="J126">
        <f t="shared" si="7"/>
        <v>12</v>
      </c>
      <c r="K126">
        <f t="shared" si="8"/>
        <v>600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>
        <v>53</v>
      </c>
      <c r="H127" s="8" t="s">
        <v>26</v>
      </c>
      <c r="I127">
        <f t="shared" si="6"/>
        <v>53</v>
      </c>
      <c r="J127">
        <f t="shared" si="7"/>
        <v>3</v>
      </c>
      <c r="K127">
        <f t="shared" si="8"/>
        <v>159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46</v>
      </c>
      <c r="H128" s="8" t="s">
        <v>26</v>
      </c>
      <c r="I128">
        <f t="shared" si="6"/>
        <v>46</v>
      </c>
      <c r="J128">
        <f t="shared" si="7"/>
        <v>36</v>
      </c>
      <c r="K128">
        <f t="shared" si="8"/>
        <v>1656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6"/>
        <v>0</v>
      </c>
      <c r="J129">
        <f t="shared" si="7"/>
        <v>0</v>
      </c>
      <c r="K129">
        <f t="shared" si="8"/>
        <v>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>
        <v>69</v>
      </c>
      <c r="H130" s="8" t="s">
        <v>26</v>
      </c>
      <c r="I130">
        <f t="shared" si="6"/>
        <v>69</v>
      </c>
      <c r="J130">
        <f t="shared" si="7"/>
        <v>4</v>
      </c>
      <c r="K130">
        <f t="shared" si="8"/>
        <v>276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>
        <f t="shared" si="8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29</v>
      </c>
      <c r="H132" s="8" t="s">
        <v>26</v>
      </c>
      <c r="I132">
        <f t="shared" si="6"/>
        <v>29</v>
      </c>
      <c r="J132">
        <f t="shared" si="7"/>
        <v>25</v>
      </c>
      <c r="K132">
        <f t="shared" si="8"/>
        <v>725</v>
      </c>
    </row>
    <row r="133" spans="1:11" ht="46.5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>
        <v>39</v>
      </c>
      <c r="H133" s="8" t="s">
        <v>26</v>
      </c>
      <c r="I133">
        <f t="shared" si="6"/>
        <v>39</v>
      </c>
      <c r="J133">
        <f t="shared" si="7"/>
        <v>1</v>
      </c>
      <c r="K133">
        <f t="shared" si="8"/>
        <v>39</v>
      </c>
    </row>
    <row r="134" spans="1:11" ht="3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>
        <f t="shared" si="6"/>
        <v>0</v>
      </c>
      <c r="J134">
        <f t="shared" si="7"/>
        <v>0</v>
      </c>
      <c r="K134">
        <f t="shared" si="8"/>
        <v>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>
        <f t="shared" si="8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/>
      <c r="F137" s="7" t="s">
        <v>25</v>
      </c>
      <c r="G137" s="7">
        <v>33</v>
      </c>
      <c r="H137" s="8" t="s">
        <v>26</v>
      </c>
      <c r="I137">
        <f t="shared" si="6"/>
        <v>33</v>
      </c>
      <c r="J137">
        <f t="shared" si="7"/>
        <v>62</v>
      </c>
      <c r="K137">
        <f t="shared" si="8"/>
        <v>2046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43</v>
      </c>
      <c r="H138" s="8" t="s">
        <v>26</v>
      </c>
      <c r="I138">
        <f t="shared" si="6"/>
        <v>43</v>
      </c>
      <c r="J138">
        <f t="shared" si="7"/>
        <v>56</v>
      </c>
      <c r="K138">
        <f t="shared" si="8"/>
        <v>2408</v>
      </c>
    </row>
    <row r="139" spans="1:11" x14ac:dyDescent="0.35">
      <c r="A139" s="16">
        <v>15</v>
      </c>
      <c r="B139" s="5" t="s">
        <v>173</v>
      </c>
      <c r="C139" s="161">
        <f>SUM(C140:H156)</f>
        <v>274</v>
      </c>
      <c r="D139" s="161"/>
      <c r="E139" s="161"/>
      <c r="F139" s="161"/>
      <c r="G139" s="161"/>
      <c r="H139" s="16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>
        <v>75</v>
      </c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>
        <v>12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>
        <v>3</v>
      </c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36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>
        <v>4</v>
      </c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25</v>
      </c>
      <c r="D150" s="148"/>
      <c r="E150" s="148"/>
      <c r="F150" s="148"/>
      <c r="G150" s="148"/>
      <c r="H150" s="149"/>
    </row>
    <row r="151" spans="1:8" ht="46.5" x14ac:dyDescent="0.35">
      <c r="A151" s="16" t="s">
        <v>184</v>
      </c>
      <c r="B151" s="27" t="s">
        <v>73</v>
      </c>
      <c r="C151" s="150">
        <v>1</v>
      </c>
      <c r="D151" s="148"/>
      <c r="E151" s="148"/>
      <c r="F151" s="148"/>
      <c r="G151" s="148"/>
      <c r="H151" s="149"/>
    </row>
    <row r="152" spans="1:8" ht="31" x14ac:dyDescent="0.35">
      <c r="A152" s="16" t="s">
        <v>185</v>
      </c>
      <c r="B152" s="27" t="s">
        <v>188</v>
      </c>
      <c r="C152" s="150"/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7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7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7" t="s">
        <v>220</v>
      </c>
      <c r="C155" s="150">
        <v>62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56</v>
      </c>
      <c r="D156" s="148"/>
      <c r="E156" s="148"/>
      <c r="F156" s="148"/>
      <c r="G156" s="148"/>
      <c r="H156" s="149"/>
    </row>
    <row r="157" spans="1:8" x14ac:dyDescent="0.35">
      <c r="A157" s="4"/>
      <c r="B157" s="15"/>
      <c r="C157" s="161"/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41:H41"/>
    <mergeCell ref="C40:H40"/>
    <mergeCell ref="C36:H36"/>
    <mergeCell ref="C37:H37"/>
    <mergeCell ref="C38:H38"/>
    <mergeCell ref="C39:H39"/>
    <mergeCell ref="C15:H15"/>
    <mergeCell ref="C16:H16"/>
    <mergeCell ref="C17:H17"/>
    <mergeCell ref="C27:H27"/>
    <mergeCell ref="C28:H28"/>
    <mergeCell ref="C29:H29"/>
    <mergeCell ref="C30:H30"/>
    <mergeCell ref="C31:H31"/>
    <mergeCell ref="C32:H32"/>
    <mergeCell ref="C33:H33"/>
    <mergeCell ref="C24:H24"/>
    <mergeCell ref="C25:H25"/>
    <mergeCell ref="C26:H26"/>
    <mergeCell ref="C34:H34"/>
    <mergeCell ref="C35:H35"/>
    <mergeCell ref="C77:H77"/>
    <mergeCell ref="C146:H146"/>
    <mergeCell ref="C143:H143"/>
    <mergeCell ref="C139:H139"/>
    <mergeCell ref="C140:H140"/>
    <mergeCell ref="C144:H144"/>
    <mergeCell ref="C145:H145"/>
    <mergeCell ref="C73:H73"/>
    <mergeCell ref="C74:H74"/>
    <mergeCell ref="C75:H75"/>
    <mergeCell ref="C76:H76"/>
    <mergeCell ref="C83:H83"/>
    <mergeCell ref="C84:H84"/>
    <mergeCell ref="C85:H85"/>
    <mergeCell ref="C78:H78"/>
    <mergeCell ref="C79:H79"/>
    <mergeCell ref="C80:H80"/>
    <mergeCell ref="C81:H81"/>
    <mergeCell ref="C82:H82"/>
    <mergeCell ref="C69:H69"/>
    <mergeCell ref="C70:H70"/>
    <mergeCell ref="C72:H72"/>
    <mergeCell ref="C71:H71"/>
    <mergeCell ref="C64:H64"/>
    <mergeCell ref="C68:H68"/>
    <mergeCell ref="C60:H60"/>
    <mergeCell ref="C61:H61"/>
    <mergeCell ref="C45:H45"/>
    <mergeCell ref="C46:H46"/>
    <mergeCell ref="C49:H49"/>
    <mergeCell ref="C50:H50"/>
    <mergeCell ref="C51:H51"/>
    <mergeCell ref="C52:H52"/>
    <mergeCell ref="C53:H53"/>
    <mergeCell ref="C47:H47"/>
    <mergeCell ref="C48:H48"/>
    <mergeCell ref="C65:H65"/>
    <mergeCell ref="C66:H66"/>
    <mergeCell ref="C67:H67"/>
    <mergeCell ref="C12:H12"/>
    <mergeCell ref="C13:H13"/>
    <mergeCell ref="C14:H14"/>
    <mergeCell ref="C18:H18"/>
    <mergeCell ref="C19:H19"/>
    <mergeCell ref="C20:H20"/>
    <mergeCell ref="C21:H21"/>
    <mergeCell ref="C22:H22"/>
    <mergeCell ref="C23:H23"/>
    <mergeCell ref="C42:H42"/>
    <mergeCell ref="C43:H43"/>
    <mergeCell ref="C44:H44"/>
    <mergeCell ref="C54:H54"/>
    <mergeCell ref="C55:H55"/>
    <mergeCell ref="C56:H56"/>
    <mergeCell ref="C57:H57"/>
    <mergeCell ref="C62:H62"/>
    <mergeCell ref="C63:H63"/>
    <mergeCell ref="C58:H58"/>
    <mergeCell ref="C59:H59"/>
    <mergeCell ref="C147:H147"/>
    <mergeCell ref="C148:H148"/>
    <mergeCell ref="C149:H149"/>
    <mergeCell ref="C150:H150"/>
    <mergeCell ref="C151:H151"/>
    <mergeCell ref="C141:H141"/>
    <mergeCell ref="C142:H142"/>
    <mergeCell ref="C160:H160"/>
    <mergeCell ref="C86:H86"/>
    <mergeCell ref="C119:H119"/>
    <mergeCell ref="C152:H152"/>
    <mergeCell ref="C153:H153"/>
    <mergeCell ref="C154:H154"/>
    <mergeCell ref="C155:H155"/>
    <mergeCell ref="C156:H156"/>
    <mergeCell ref="C157:H157"/>
    <mergeCell ref="C158:H158"/>
    <mergeCell ref="C87:H87"/>
    <mergeCell ref="C88:H88"/>
    <mergeCell ref="C89:H89"/>
    <mergeCell ref="C90:H9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59:H159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8"/>
  <sheetViews>
    <sheetView topLeftCell="A69" zoomScale="70" zoomScaleNormal="70" workbookViewId="0">
      <selection activeCell="B174" sqref="B174"/>
    </sheetView>
  </sheetViews>
  <sheetFormatPr defaultRowHeight="15.5" x14ac:dyDescent="0.35"/>
  <cols>
    <col min="1" max="1" width="7" customWidth="1"/>
    <col min="2" max="2" width="53.58203125" customWidth="1"/>
    <col min="3" max="3" width="3.75" customWidth="1"/>
    <col min="4" max="4" width="3.5" customWidth="1"/>
    <col min="5" max="5" width="3.83203125" customWidth="1"/>
    <col min="6" max="6" width="4.83203125" customWidth="1"/>
    <col min="7" max="7" width="3.33203125" customWidth="1"/>
    <col min="8" max="8" width="3.25" customWidth="1"/>
    <col min="9" max="9" width="12.08203125" customWidth="1"/>
    <col min="11" max="11" width="12.33203125" customWidth="1"/>
  </cols>
  <sheetData>
    <row r="1" spans="1:8" x14ac:dyDescent="0.35">
      <c r="A1" s="1"/>
    </row>
    <row r="7" spans="1:8" x14ac:dyDescent="0.35">
      <c r="B7" s="9" t="s">
        <v>88</v>
      </c>
    </row>
    <row r="12" spans="1:8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226</v>
      </c>
      <c r="C13" s="150">
        <v>86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227</v>
      </c>
      <c r="C14" s="150">
        <v>4</v>
      </c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228</v>
      </c>
      <c r="C15" s="152">
        <f>SUM(C18:H19,C21:H36)</f>
        <v>679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42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229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230</v>
      </c>
      <c r="C19" s="150">
        <v>1</v>
      </c>
      <c r="D19" s="148"/>
      <c r="E19" s="148"/>
      <c r="F19" s="148"/>
      <c r="G19" s="148"/>
      <c r="H19" s="149"/>
    </row>
    <row r="20" spans="1:8" ht="46.5" x14ac:dyDescent="0.35">
      <c r="A20" s="4" t="s">
        <v>94</v>
      </c>
      <c r="B20" s="41" t="s">
        <v>231</v>
      </c>
      <c r="C20" s="150">
        <v>1</v>
      </c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232</v>
      </c>
      <c r="C21" s="150">
        <v>1</v>
      </c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233</v>
      </c>
      <c r="C22" s="150">
        <v>197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234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235</v>
      </c>
      <c r="C24" s="150">
        <v>37</v>
      </c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236</v>
      </c>
      <c r="C25" s="150">
        <v>5</v>
      </c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237</v>
      </c>
      <c r="C26" s="150">
        <v>99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238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239</v>
      </c>
      <c r="C28" s="150">
        <v>15</v>
      </c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>
        <v>29</v>
      </c>
      <c r="D30" s="148"/>
      <c r="E30" s="148"/>
      <c r="F30" s="148"/>
      <c r="G30" s="148"/>
      <c r="H30" s="149"/>
    </row>
    <row r="31" spans="1:8" ht="46.5" x14ac:dyDescent="0.35">
      <c r="A31" s="4" t="s">
        <v>191</v>
      </c>
      <c r="B31" s="25" t="s">
        <v>59</v>
      </c>
      <c r="C31" s="150">
        <v>5</v>
      </c>
      <c r="D31" s="148"/>
      <c r="E31" s="148"/>
      <c r="F31" s="148"/>
      <c r="G31" s="148"/>
      <c r="H31" s="149"/>
    </row>
    <row r="32" spans="1:8" ht="31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14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14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14" ht="31" x14ac:dyDescent="0.35">
      <c r="A35" s="4" t="s">
        <v>208</v>
      </c>
      <c r="B35" s="25" t="s">
        <v>220</v>
      </c>
      <c r="C35" s="150">
        <v>7</v>
      </c>
      <c r="D35" s="148"/>
      <c r="E35" s="148"/>
      <c r="F35" s="148"/>
      <c r="G35" s="148"/>
      <c r="H35" s="149"/>
    </row>
    <row r="36" spans="1:14" x14ac:dyDescent="0.35">
      <c r="A36" s="4" t="s">
        <v>209</v>
      </c>
      <c r="B36" s="19" t="s">
        <v>34</v>
      </c>
      <c r="C36" s="150">
        <v>283</v>
      </c>
      <c r="D36" s="148"/>
      <c r="E36" s="148"/>
      <c r="F36" s="148"/>
      <c r="G36" s="148"/>
      <c r="H36" s="149"/>
    </row>
    <row r="37" spans="1:14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14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14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14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14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14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14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14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14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14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14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14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  <c r="L48" s="2"/>
      <c r="M48" s="2"/>
      <c r="N48" s="2"/>
    </row>
    <row r="49" spans="1:11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1" x14ac:dyDescent="0.35">
      <c r="A50" s="4">
        <v>4</v>
      </c>
      <c r="B50" s="5" t="s">
        <v>62</v>
      </c>
      <c r="C50" s="152">
        <f>SUM(C53:H65,C67:H72)</f>
        <v>58</v>
      </c>
      <c r="D50" s="153"/>
      <c r="E50" s="153"/>
      <c r="F50" s="153"/>
      <c r="G50" s="153"/>
      <c r="H50" s="154"/>
    </row>
    <row r="51" spans="1:11" x14ac:dyDescent="0.35">
      <c r="A51" s="4" t="s">
        <v>19</v>
      </c>
      <c r="B51" s="5" t="s">
        <v>48</v>
      </c>
      <c r="C51" s="150">
        <v>1</v>
      </c>
      <c r="D51" s="148"/>
      <c r="E51" s="148"/>
      <c r="F51" s="148"/>
      <c r="G51" s="148"/>
      <c r="H51" s="149"/>
    </row>
    <row r="52" spans="1:11" x14ac:dyDescent="0.35">
      <c r="A52" s="30">
        <v>5</v>
      </c>
      <c r="B52" s="26" t="s">
        <v>63</v>
      </c>
      <c r="C52" s="152">
        <f>SUM(C53:H65,C67:H72)</f>
        <v>58</v>
      </c>
      <c r="D52" s="153"/>
      <c r="E52" s="153"/>
      <c r="F52" s="153"/>
      <c r="G52" s="153"/>
      <c r="H52" s="154"/>
      <c r="J52" s="2"/>
      <c r="K52" s="2"/>
    </row>
    <row r="53" spans="1:11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1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1" ht="46.5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1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1" x14ac:dyDescent="0.35">
      <c r="A57" s="4" t="s">
        <v>118</v>
      </c>
      <c r="B57" s="15" t="s">
        <v>71</v>
      </c>
      <c r="C57" s="150">
        <v>20</v>
      </c>
      <c r="D57" s="148"/>
      <c r="E57" s="148"/>
      <c r="F57" s="148"/>
      <c r="G57" s="148"/>
      <c r="H57" s="149"/>
    </row>
    <row r="58" spans="1:11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1" x14ac:dyDescent="0.35">
      <c r="A59" s="4" t="s">
        <v>120</v>
      </c>
      <c r="B59" s="15" t="s">
        <v>2</v>
      </c>
      <c r="C59" s="150">
        <v>2</v>
      </c>
      <c r="D59" s="148"/>
      <c r="E59" s="148"/>
      <c r="F59" s="148"/>
      <c r="G59" s="148"/>
      <c r="H59" s="149"/>
    </row>
    <row r="60" spans="1:11" x14ac:dyDescent="0.35">
      <c r="A60" s="4" t="s">
        <v>121</v>
      </c>
      <c r="B60" s="15" t="s">
        <v>3</v>
      </c>
      <c r="C60" s="150">
        <v>1</v>
      </c>
      <c r="D60" s="148"/>
      <c r="E60" s="148"/>
      <c r="F60" s="148"/>
      <c r="G60" s="148"/>
      <c r="H60" s="149"/>
    </row>
    <row r="61" spans="1:11" x14ac:dyDescent="0.35">
      <c r="A61" s="4" t="s">
        <v>122</v>
      </c>
      <c r="B61" s="24" t="s">
        <v>4</v>
      </c>
      <c r="C61" s="150">
        <v>10</v>
      </c>
      <c r="D61" s="148"/>
      <c r="E61" s="148"/>
      <c r="F61" s="148"/>
      <c r="G61" s="148"/>
      <c r="H61" s="149"/>
    </row>
    <row r="62" spans="1:11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1" x14ac:dyDescent="0.35">
      <c r="A63" s="4" t="s">
        <v>124</v>
      </c>
      <c r="B63" s="27" t="s">
        <v>6</v>
      </c>
      <c r="C63" s="150">
        <v>1</v>
      </c>
      <c r="D63" s="148"/>
      <c r="E63" s="148"/>
      <c r="F63" s="148"/>
      <c r="G63" s="148"/>
      <c r="H63" s="149"/>
    </row>
    <row r="64" spans="1:11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>
        <v>2</v>
      </c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>
        <v>2</v>
      </c>
      <c r="D66" s="148"/>
      <c r="E66" s="148"/>
      <c r="F66" s="148"/>
      <c r="G66" s="148"/>
      <c r="H66" s="149"/>
    </row>
    <row r="67" spans="1:10" ht="46.5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ht="31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/>
      <c r="B71" s="47" t="s">
        <v>220</v>
      </c>
      <c r="C71" s="148"/>
      <c r="D71" s="148"/>
      <c r="E71" s="148"/>
      <c r="F71" s="148"/>
      <c r="G71" s="148"/>
      <c r="H71" s="149"/>
    </row>
    <row r="72" spans="1:10" x14ac:dyDescent="0.35">
      <c r="A72" s="43" t="s">
        <v>203</v>
      </c>
      <c r="B72" s="45" t="s">
        <v>34</v>
      </c>
      <c r="C72" s="150">
        <v>22</v>
      </c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58</v>
      </c>
      <c r="D73" s="153"/>
      <c r="E73" s="153"/>
      <c r="F73" s="153"/>
      <c r="G73" s="153"/>
      <c r="H73" s="154"/>
      <c r="I73" s="10">
        <f>SUM(C74:H76)</f>
        <v>58</v>
      </c>
      <c r="J73">
        <f>C50</f>
        <v>58</v>
      </c>
    </row>
    <row r="74" spans="1:10" x14ac:dyDescent="0.35">
      <c r="A74" s="16" t="s">
        <v>44</v>
      </c>
      <c r="B74" s="27" t="s">
        <v>65</v>
      </c>
      <c r="C74" s="150">
        <v>1</v>
      </c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>
        <v>14</v>
      </c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43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SUM(C82:H87)</f>
        <v>58</v>
      </c>
      <c r="D77" s="153"/>
      <c r="E77" s="153"/>
      <c r="F77" s="153"/>
      <c r="G77" s="153"/>
      <c r="H77" s="154"/>
      <c r="I77" s="10">
        <f>SUM(C78:H87)</f>
        <v>58</v>
      </c>
      <c r="J77">
        <f>J73</f>
        <v>58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>
        <v>3</v>
      </c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>
        <v>12</v>
      </c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>
        <v>16</v>
      </c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16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>
        <v>7</v>
      </c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>
        <v>4</v>
      </c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ht="3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2</v>
      </c>
      <c r="F91" s="33" t="s">
        <v>25</v>
      </c>
      <c r="G91" s="33">
        <f>ABS(INT(I91-C91*365-E91*30.42))</f>
        <v>7</v>
      </c>
      <c r="H91" s="34" t="s">
        <v>26</v>
      </c>
      <c r="I91">
        <f>K91/J91</f>
        <v>68.689655172413794</v>
      </c>
      <c r="J91">
        <f>SUM(J94:J110)</f>
        <v>58</v>
      </c>
      <c r="K91">
        <f>SUM(K94:K110)</f>
        <v>3984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10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>
        <v>76</v>
      </c>
      <c r="H96" s="8" t="s">
        <v>26</v>
      </c>
      <c r="I96">
        <f t="shared" si="0"/>
        <v>76</v>
      </c>
      <c r="J96">
        <f t="shared" si="2"/>
        <v>20</v>
      </c>
      <c r="K96">
        <f t="shared" si="1"/>
        <v>1520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>
        <v>68</v>
      </c>
      <c r="H98" s="8" t="s">
        <v>26</v>
      </c>
      <c r="I98">
        <f t="shared" si="0"/>
        <v>68</v>
      </c>
      <c r="J98">
        <f t="shared" si="2"/>
        <v>2</v>
      </c>
      <c r="K98">
        <f t="shared" si="1"/>
        <v>136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>
        <v>50</v>
      </c>
      <c r="H99" s="8" t="s">
        <v>26</v>
      </c>
      <c r="I99">
        <f t="shared" si="0"/>
        <v>50</v>
      </c>
      <c r="J99">
        <f t="shared" si="2"/>
        <v>1</v>
      </c>
      <c r="K99">
        <f t="shared" si="1"/>
        <v>50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>
        <v>60</v>
      </c>
      <c r="H100" s="8" t="s">
        <v>26</v>
      </c>
      <c r="I100">
        <f t="shared" si="0"/>
        <v>60</v>
      </c>
      <c r="J100">
        <f t="shared" si="2"/>
        <v>10</v>
      </c>
      <c r="K100">
        <f t="shared" si="1"/>
        <v>600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>
        <v>60</v>
      </c>
      <c r="H102" s="8" t="s">
        <v>26</v>
      </c>
      <c r="I102">
        <f t="shared" si="0"/>
        <v>60</v>
      </c>
      <c r="J102">
        <f t="shared" si="2"/>
        <v>1</v>
      </c>
      <c r="K102">
        <f t="shared" si="1"/>
        <v>60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  <c r="L103" s="2"/>
      <c r="M103" s="2"/>
      <c r="N103" s="2"/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>
        <v>50</v>
      </c>
      <c r="H104" s="8" t="s">
        <v>26</v>
      </c>
      <c r="I104">
        <f t="shared" si="0"/>
        <v>50</v>
      </c>
      <c r="J104">
        <f t="shared" si="2"/>
        <v>2</v>
      </c>
      <c r="K104">
        <f t="shared" si="1"/>
        <v>100</v>
      </c>
    </row>
    <row r="105" spans="1:14" ht="46.5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ht="31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>
        <f t="shared" si="1"/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>
        <f t="shared" si="1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>
        <f t="shared" si="1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/>
      <c r="F109" s="7" t="s">
        <v>25</v>
      </c>
      <c r="G109" s="7"/>
      <c r="H109" s="8" t="s">
        <v>26</v>
      </c>
      <c r="I109">
        <f t="shared" si="0"/>
        <v>0</v>
      </c>
      <c r="J109">
        <f t="shared" si="3"/>
        <v>0</v>
      </c>
      <c r="K109">
        <f t="shared" si="1"/>
        <v>0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>
        <v>69</v>
      </c>
      <c r="H110" s="8" t="s">
        <v>26</v>
      </c>
      <c r="I110">
        <f t="shared" si="0"/>
        <v>69</v>
      </c>
      <c r="J110">
        <f>C54+C55+C72</f>
        <v>22</v>
      </c>
      <c r="K110">
        <f t="shared" si="1"/>
        <v>1518</v>
      </c>
    </row>
    <row r="111" spans="1:14" x14ac:dyDescent="0.35">
      <c r="A111" s="4">
        <v>12</v>
      </c>
      <c r="B111" s="5" t="s">
        <v>15</v>
      </c>
      <c r="C111" s="32" t="e">
        <f>INT(I111/365)</f>
        <v>#DIV/0!</v>
      </c>
      <c r="D111" s="33" t="s">
        <v>24</v>
      </c>
      <c r="E111" s="33" t="e">
        <f>INT((I111-C111*365)/30.42)</f>
        <v>#DIV/0!</v>
      </c>
      <c r="F111" s="33" t="s">
        <v>25</v>
      </c>
      <c r="G111" s="33" t="e">
        <f>ABS(INT(I111-C111*365-E111*30.42))</f>
        <v>#DIV/0!</v>
      </c>
      <c r="H111" s="34" t="s">
        <v>26</v>
      </c>
      <c r="I111" t="e">
        <f>K111/J111</f>
        <v>#DIV/0!</v>
      </c>
      <c r="J111">
        <f>SUM(J113:J118)</f>
        <v>0</v>
      </c>
      <c r="K111">
        <f>SUM(K113:K118)</f>
        <v>0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>
        <f t="shared" ref="K113:K118" si="5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>
        <f t="shared" si="5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v>0</v>
      </c>
      <c r="K115">
        <f t="shared" si="5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4"/>
        <v>0</v>
      </c>
      <c r="J116">
        <v>0</v>
      </c>
      <c r="K116">
        <f t="shared" si="5"/>
        <v>0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4"/>
        <v>0</v>
      </c>
      <c r="J117">
        <v>0</v>
      </c>
      <c r="K117">
        <f t="shared" si="5"/>
        <v>0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4"/>
        <v>0</v>
      </c>
      <c r="J118">
        <v>0</v>
      </c>
      <c r="K118">
        <f t="shared" si="5"/>
        <v>0</v>
      </c>
    </row>
    <row r="119" spans="1:11" x14ac:dyDescent="0.35">
      <c r="A119" s="4">
        <v>13</v>
      </c>
      <c r="B119" s="18" t="s">
        <v>16</v>
      </c>
      <c r="C119" s="150">
        <v>79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12</v>
      </c>
      <c r="H120" s="34" t="s">
        <v>26</v>
      </c>
      <c r="I120">
        <f>K120/J120</f>
        <v>42.639939485627835</v>
      </c>
      <c r="J120">
        <f>SUM(J122:J138)</f>
        <v>661</v>
      </c>
      <c r="K120">
        <f>SUM(K122:K138)</f>
        <v>28185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>
        <v>90</v>
      </c>
      <c r="H123" s="8" t="s">
        <v>26</v>
      </c>
      <c r="I123">
        <f t="shared" ref="I123:I138" si="6">(C123*365)+(E123*30.42)+G123</f>
        <v>90</v>
      </c>
      <c r="J123">
        <f t="shared" ref="J123:J138" si="7">C141</f>
        <v>1</v>
      </c>
      <c r="K123">
        <f t="shared" ref="K123:K138" si="8">I123*J123</f>
        <v>90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>
        <v>51</v>
      </c>
      <c r="H124" s="8" t="s">
        <v>26</v>
      </c>
      <c r="I124">
        <f t="shared" si="6"/>
        <v>51</v>
      </c>
      <c r="J124">
        <f t="shared" si="7"/>
        <v>196</v>
      </c>
      <c r="K124">
        <f t="shared" si="8"/>
        <v>9996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>
        <f t="shared" si="8"/>
        <v>0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>
        <v>43</v>
      </c>
      <c r="H126" s="8" t="s">
        <v>26</v>
      </c>
      <c r="I126">
        <f t="shared" si="6"/>
        <v>43</v>
      </c>
      <c r="J126">
        <f t="shared" si="7"/>
        <v>34</v>
      </c>
      <c r="K126">
        <f t="shared" si="8"/>
        <v>1462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>
        <v>45</v>
      </c>
      <c r="H127" s="8" t="s">
        <v>26</v>
      </c>
      <c r="I127">
        <f t="shared" si="6"/>
        <v>45</v>
      </c>
      <c r="J127">
        <f t="shared" si="7"/>
        <v>4</v>
      </c>
      <c r="K127">
        <f t="shared" si="8"/>
        <v>180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55</v>
      </c>
      <c r="H128" s="8" t="s">
        <v>26</v>
      </c>
      <c r="I128">
        <f t="shared" si="6"/>
        <v>55</v>
      </c>
      <c r="J128">
        <f t="shared" si="7"/>
        <v>102</v>
      </c>
      <c r="K128">
        <f t="shared" si="8"/>
        <v>5610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>
        <v>40</v>
      </c>
      <c r="H129" s="8" t="s">
        <v>26</v>
      </c>
      <c r="I129">
        <f t="shared" si="6"/>
        <v>40</v>
      </c>
      <c r="J129">
        <f t="shared" si="7"/>
        <v>1</v>
      </c>
      <c r="K129">
        <f t="shared" si="8"/>
        <v>40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>
        <v>50</v>
      </c>
      <c r="H130" s="8" t="s">
        <v>26</v>
      </c>
      <c r="I130">
        <f t="shared" si="6"/>
        <v>50</v>
      </c>
      <c r="J130">
        <f t="shared" si="7"/>
        <v>14</v>
      </c>
      <c r="K130">
        <f t="shared" si="8"/>
        <v>700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>
        <f t="shared" si="8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32</v>
      </c>
      <c r="H132" s="8" t="s">
        <v>26</v>
      </c>
      <c r="I132">
        <f t="shared" si="6"/>
        <v>32</v>
      </c>
      <c r="J132">
        <f t="shared" si="7"/>
        <v>33</v>
      </c>
      <c r="K132">
        <f t="shared" si="8"/>
        <v>1056</v>
      </c>
    </row>
    <row r="133" spans="1:11" ht="46.5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>
        <v>35</v>
      </c>
      <c r="H133" s="8" t="s">
        <v>26</v>
      </c>
      <c r="I133">
        <f t="shared" si="6"/>
        <v>35</v>
      </c>
      <c r="J133">
        <f t="shared" si="7"/>
        <v>7</v>
      </c>
      <c r="K133">
        <f t="shared" si="8"/>
        <v>245</v>
      </c>
    </row>
    <row r="134" spans="1:11" ht="3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/>
      <c r="H134" s="8" t="s">
        <v>26</v>
      </c>
      <c r="I134">
        <f t="shared" si="6"/>
        <v>0</v>
      </c>
      <c r="J134">
        <f t="shared" si="7"/>
        <v>0</v>
      </c>
      <c r="K134">
        <f t="shared" si="8"/>
        <v>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>
        <f t="shared" si="8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/>
      <c r="F137" s="7" t="s">
        <v>25</v>
      </c>
      <c r="G137" s="7"/>
      <c r="H137" s="8" t="s">
        <v>26</v>
      </c>
      <c r="I137">
        <f t="shared" si="6"/>
        <v>0</v>
      </c>
      <c r="J137">
        <f t="shared" si="7"/>
        <v>10</v>
      </c>
      <c r="K137">
        <f t="shared" si="8"/>
        <v>0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34</v>
      </c>
      <c r="H138" s="8" t="s">
        <v>26</v>
      </c>
      <c r="I138">
        <f t="shared" si="6"/>
        <v>34</v>
      </c>
      <c r="J138">
        <f t="shared" si="7"/>
        <v>259</v>
      </c>
      <c r="K138">
        <f t="shared" si="8"/>
        <v>8806</v>
      </c>
    </row>
    <row r="139" spans="1:11" x14ac:dyDescent="0.35">
      <c r="A139" s="16">
        <v>15</v>
      </c>
      <c r="B139" s="5" t="s">
        <v>173</v>
      </c>
      <c r="C139" s="161">
        <f>SUM(C140:H156)</f>
        <v>661</v>
      </c>
      <c r="D139" s="161"/>
      <c r="E139" s="161"/>
      <c r="F139" s="161"/>
      <c r="G139" s="161"/>
      <c r="H139" s="16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>
        <v>1</v>
      </c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>
        <v>196</v>
      </c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>
        <v>34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>
        <v>4</v>
      </c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102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>
        <v>1</v>
      </c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>
        <v>14</v>
      </c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33</v>
      </c>
      <c r="D150" s="148"/>
      <c r="E150" s="148"/>
      <c r="F150" s="148"/>
      <c r="G150" s="148"/>
      <c r="H150" s="149"/>
    </row>
    <row r="151" spans="1:8" ht="46.5" x14ac:dyDescent="0.35">
      <c r="A151" s="16" t="s">
        <v>184</v>
      </c>
      <c r="B151" s="27" t="s">
        <v>73</v>
      </c>
      <c r="C151" s="150">
        <v>7</v>
      </c>
      <c r="D151" s="148"/>
      <c r="E151" s="148"/>
      <c r="F151" s="148"/>
      <c r="G151" s="148"/>
      <c r="H151" s="149"/>
    </row>
    <row r="152" spans="1:8" ht="31" x14ac:dyDescent="0.35">
      <c r="A152" s="16" t="s">
        <v>185</v>
      </c>
      <c r="B152" s="27" t="s">
        <v>188</v>
      </c>
      <c r="C152" s="150"/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7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7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7" t="s">
        <v>220</v>
      </c>
      <c r="C155" s="150">
        <v>10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259</v>
      </c>
      <c r="D156" s="148"/>
      <c r="E156" s="148"/>
      <c r="F156" s="148"/>
      <c r="G156" s="148"/>
      <c r="H156" s="149"/>
    </row>
    <row r="157" spans="1:8" x14ac:dyDescent="0.35">
      <c r="A157" s="4"/>
      <c r="B157" s="15"/>
      <c r="C157" s="161"/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141:H141"/>
    <mergeCell ref="C143:H143"/>
    <mergeCell ref="C139:H139"/>
    <mergeCell ref="C140:H140"/>
    <mergeCell ref="C142:H142"/>
    <mergeCell ref="C149:H149"/>
    <mergeCell ref="C150:H150"/>
    <mergeCell ref="C151:H151"/>
    <mergeCell ref="C144:H144"/>
    <mergeCell ref="C145:H145"/>
    <mergeCell ref="C146:H146"/>
    <mergeCell ref="C147:H147"/>
    <mergeCell ref="C148:H148"/>
    <mergeCell ref="C69:H69"/>
    <mergeCell ref="C70:H70"/>
    <mergeCell ref="C71:H71"/>
    <mergeCell ref="C72:H72"/>
    <mergeCell ref="C73:H73"/>
    <mergeCell ref="C74:H74"/>
    <mergeCell ref="C75:H75"/>
    <mergeCell ref="C76:H76"/>
    <mergeCell ref="C77:H77"/>
    <mergeCell ref="C58:H58"/>
    <mergeCell ref="C59:H59"/>
    <mergeCell ref="C60:H60"/>
    <mergeCell ref="C61:H61"/>
    <mergeCell ref="C62:H62"/>
    <mergeCell ref="C63:H63"/>
    <mergeCell ref="C64:H64"/>
    <mergeCell ref="C68:H68"/>
    <mergeCell ref="C65:H65"/>
    <mergeCell ref="C66:H66"/>
    <mergeCell ref="C67:H67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45:H45"/>
    <mergeCell ref="C38:H38"/>
    <mergeCell ref="C39:H39"/>
    <mergeCell ref="C40:H40"/>
    <mergeCell ref="C41:H41"/>
    <mergeCell ref="C44:H44"/>
    <mergeCell ref="C46:H46"/>
    <mergeCell ref="C47:H47"/>
    <mergeCell ref="C48:H48"/>
    <mergeCell ref="C31:H31"/>
    <mergeCell ref="C32:H32"/>
    <mergeCell ref="C33:H33"/>
    <mergeCell ref="C34:H34"/>
    <mergeCell ref="C35:H35"/>
    <mergeCell ref="C36:H36"/>
    <mergeCell ref="C37:H37"/>
    <mergeCell ref="C42:H42"/>
    <mergeCell ref="C43:H43"/>
    <mergeCell ref="C87:H87"/>
    <mergeCell ref="C88:H88"/>
    <mergeCell ref="C89:H89"/>
    <mergeCell ref="C90:H90"/>
    <mergeCell ref="C119:H119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83:H83"/>
    <mergeCell ref="C84:H84"/>
    <mergeCell ref="C85:H85"/>
    <mergeCell ref="C78:H78"/>
    <mergeCell ref="C79:H79"/>
    <mergeCell ref="C80:H80"/>
    <mergeCell ref="C81:H81"/>
    <mergeCell ref="C82:H82"/>
    <mergeCell ref="C86:H86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8"/>
  <sheetViews>
    <sheetView topLeftCell="A71" zoomScale="70" zoomScaleNormal="70" workbookViewId="0">
      <selection activeCell="J164" sqref="J164"/>
    </sheetView>
  </sheetViews>
  <sheetFormatPr defaultRowHeight="15.5" x14ac:dyDescent="0.35"/>
  <cols>
    <col min="1" max="1" width="5.83203125" customWidth="1"/>
    <col min="2" max="2" width="53.58203125" customWidth="1"/>
    <col min="3" max="3" width="3.25" customWidth="1"/>
    <col min="4" max="4" width="2.75" customWidth="1"/>
    <col min="5" max="5" width="3.33203125" customWidth="1"/>
    <col min="6" max="6" width="4.58203125" customWidth="1"/>
    <col min="7" max="7" width="3.25" customWidth="1"/>
    <col min="8" max="8" width="2.5" customWidth="1"/>
    <col min="9" max="9" width="11.75" customWidth="1"/>
    <col min="11" max="11" width="12.5" customWidth="1"/>
  </cols>
  <sheetData>
    <row r="1" spans="1:8" x14ac:dyDescent="0.35">
      <c r="A1" s="1"/>
    </row>
    <row r="7" spans="1:8" x14ac:dyDescent="0.35">
      <c r="B7" s="9" t="s">
        <v>89</v>
      </c>
    </row>
    <row r="12" spans="1:8" x14ac:dyDescent="0.35">
      <c r="A12" s="50" t="s">
        <v>85</v>
      </c>
      <c r="B12" s="3" t="s">
        <v>28</v>
      </c>
      <c r="C12" s="160" t="s">
        <v>29</v>
      </c>
      <c r="D12" s="122"/>
      <c r="E12" s="122"/>
      <c r="F12" s="122"/>
      <c r="G12" s="122"/>
      <c r="H12" s="123"/>
    </row>
    <row r="13" spans="1:8" x14ac:dyDescent="0.35">
      <c r="A13" s="4">
        <v>1</v>
      </c>
      <c r="B13" s="5" t="s">
        <v>226</v>
      </c>
      <c r="C13" s="150">
        <v>4</v>
      </c>
      <c r="D13" s="148"/>
      <c r="E13" s="148"/>
      <c r="F13" s="148"/>
      <c r="G13" s="148"/>
      <c r="H13" s="149"/>
    </row>
    <row r="14" spans="1:8" x14ac:dyDescent="0.35">
      <c r="A14" s="4" t="s">
        <v>47</v>
      </c>
      <c r="B14" s="5" t="s">
        <v>227</v>
      </c>
      <c r="C14" s="150"/>
      <c r="D14" s="148"/>
      <c r="E14" s="148"/>
      <c r="F14" s="148"/>
      <c r="G14" s="148"/>
      <c r="H14" s="149"/>
    </row>
    <row r="15" spans="1:8" x14ac:dyDescent="0.35">
      <c r="A15" s="4">
        <v>2</v>
      </c>
      <c r="B15" s="14" t="s">
        <v>228</v>
      </c>
      <c r="C15" s="152">
        <f>SUM(C18:H36)</f>
        <v>2</v>
      </c>
      <c r="D15" s="153"/>
      <c r="E15" s="153"/>
      <c r="F15" s="153"/>
      <c r="G15" s="153"/>
      <c r="H15" s="154"/>
    </row>
    <row r="16" spans="1:8" x14ac:dyDescent="0.35">
      <c r="A16" s="4" t="s">
        <v>90</v>
      </c>
      <c r="B16" s="5" t="s">
        <v>227</v>
      </c>
      <c r="C16" s="150"/>
      <c r="D16" s="148"/>
      <c r="E16" s="148"/>
      <c r="F16" s="148"/>
      <c r="G16" s="148"/>
      <c r="H16" s="149"/>
    </row>
    <row r="17" spans="1:8" x14ac:dyDescent="0.35">
      <c r="A17" s="4" t="s">
        <v>91</v>
      </c>
      <c r="B17" s="15" t="s">
        <v>42</v>
      </c>
      <c r="C17" s="150"/>
      <c r="D17" s="148"/>
      <c r="E17" s="148"/>
      <c r="F17" s="148"/>
      <c r="G17" s="148"/>
      <c r="H17" s="149"/>
    </row>
    <row r="18" spans="1:8" x14ac:dyDescent="0.35">
      <c r="A18" s="4" t="s">
        <v>92</v>
      </c>
      <c r="B18" s="15" t="s">
        <v>229</v>
      </c>
      <c r="C18" s="150"/>
      <c r="D18" s="148"/>
      <c r="E18" s="148"/>
      <c r="F18" s="148"/>
      <c r="G18" s="148"/>
      <c r="H18" s="149"/>
    </row>
    <row r="19" spans="1:8" ht="31" x14ac:dyDescent="0.35">
      <c r="A19" s="4" t="s">
        <v>93</v>
      </c>
      <c r="B19" s="41" t="s">
        <v>230</v>
      </c>
      <c r="C19" s="150"/>
      <c r="D19" s="148"/>
      <c r="E19" s="148"/>
      <c r="F19" s="148"/>
      <c r="G19" s="148"/>
      <c r="H19" s="149"/>
    </row>
    <row r="20" spans="1:8" ht="46.5" x14ac:dyDescent="0.35">
      <c r="A20" s="4" t="s">
        <v>94</v>
      </c>
      <c r="B20" s="41" t="s">
        <v>231</v>
      </c>
      <c r="C20" s="150"/>
      <c r="D20" s="148"/>
      <c r="E20" s="148"/>
      <c r="F20" s="148"/>
      <c r="G20" s="148"/>
      <c r="H20" s="149"/>
    </row>
    <row r="21" spans="1:8" x14ac:dyDescent="0.35">
      <c r="A21" s="4" t="s">
        <v>95</v>
      </c>
      <c r="B21" s="15" t="s">
        <v>232</v>
      </c>
      <c r="C21" s="150"/>
      <c r="D21" s="148"/>
      <c r="E21" s="148"/>
      <c r="F21" s="148"/>
      <c r="G21" s="148"/>
      <c r="H21" s="149"/>
    </row>
    <row r="22" spans="1:8" x14ac:dyDescent="0.35">
      <c r="A22" s="4" t="s">
        <v>96</v>
      </c>
      <c r="B22" s="15" t="s">
        <v>233</v>
      </c>
      <c r="C22" s="150">
        <v>1</v>
      </c>
      <c r="D22" s="148"/>
      <c r="E22" s="148"/>
      <c r="F22" s="148"/>
      <c r="G22" s="148"/>
      <c r="H22" s="149"/>
    </row>
    <row r="23" spans="1:8" x14ac:dyDescent="0.35">
      <c r="A23" s="4" t="s">
        <v>97</v>
      </c>
      <c r="B23" s="15" t="s">
        <v>234</v>
      </c>
      <c r="C23" s="150"/>
      <c r="D23" s="148"/>
      <c r="E23" s="148"/>
      <c r="F23" s="148"/>
      <c r="G23" s="148"/>
      <c r="H23" s="149"/>
    </row>
    <row r="24" spans="1:8" x14ac:dyDescent="0.35">
      <c r="A24" s="4" t="s">
        <v>98</v>
      </c>
      <c r="B24" s="15" t="s">
        <v>235</v>
      </c>
      <c r="C24" s="150"/>
      <c r="D24" s="148"/>
      <c r="E24" s="148"/>
      <c r="F24" s="148"/>
      <c r="G24" s="148"/>
      <c r="H24" s="149"/>
    </row>
    <row r="25" spans="1:8" x14ac:dyDescent="0.35">
      <c r="A25" s="4" t="s">
        <v>99</v>
      </c>
      <c r="B25" s="15" t="s">
        <v>236</v>
      </c>
      <c r="C25" s="150"/>
      <c r="D25" s="148"/>
      <c r="E25" s="148"/>
      <c r="F25" s="148"/>
      <c r="G25" s="148"/>
      <c r="H25" s="149"/>
    </row>
    <row r="26" spans="1:8" x14ac:dyDescent="0.35">
      <c r="A26" s="4" t="s">
        <v>100</v>
      </c>
      <c r="B26" s="24" t="s">
        <v>237</v>
      </c>
      <c r="C26" s="150">
        <v>1</v>
      </c>
      <c r="D26" s="148"/>
      <c r="E26" s="148"/>
      <c r="F26" s="148"/>
      <c r="G26" s="148"/>
      <c r="H26" s="149"/>
    </row>
    <row r="27" spans="1:8" x14ac:dyDescent="0.35">
      <c r="A27" s="4" t="s">
        <v>101</v>
      </c>
      <c r="B27" s="19" t="s">
        <v>238</v>
      </c>
      <c r="C27" s="150"/>
      <c r="D27" s="148"/>
      <c r="E27" s="148"/>
      <c r="F27" s="148"/>
      <c r="G27" s="148"/>
      <c r="H27" s="149"/>
    </row>
    <row r="28" spans="1:8" x14ac:dyDescent="0.35">
      <c r="A28" s="4" t="s">
        <v>102</v>
      </c>
      <c r="B28" s="19" t="s">
        <v>239</v>
      </c>
      <c r="C28" s="150"/>
      <c r="D28" s="148"/>
      <c r="E28" s="148"/>
      <c r="F28" s="148"/>
      <c r="G28" s="148"/>
      <c r="H28" s="149"/>
    </row>
    <row r="29" spans="1:8" x14ac:dyDescent="0.35">
      <c r="A29" s="4" t="s">
        <v>103</v>
      </c>
      <c r="B29" s="19" t="s">
        <v>57</v>
      </c>
      <c r="C29" s="150"/>
      <c r="D29" s="148"/>
      <c r="E29" s="148"/>
      <c r="F29" s="148"/>
      <c r="G29" s="148"/>
      <c r="H29" s="149"/>
    </row>
    <row r="30" spans="1:8" ht="31" x14ac:dyDescent="0.35">
      <c r="A30" s="4" t="s">
        <v>104</v>
      </c>
      <c r="B30" s="25" t="s">
        <v>58</v>
      </c>
      <c r="C30" s="150"/>
      <c r="D30" s="148"/>
      <c r="E30" s="148"/>
      <c r="F30" s="148"/>
      <c r="G30" s="148"/>
      <c r="H30" s="149"/>
    </row>
    <row r="31" spans="1:8" ht="46.5" x14ac:dyDescent="0.35">
      <c r="A31" s="4" t="s">
        <v>191</v>
      </c>
      <c r="B31" s="25" t="s">
        <v>59</v>
      </c>
      <c r="C31" s="150"/>
      <c r="D31" s="148"/>
      <c r="E31" s="148"/>
      <c r="F31" s="148"/>
      <c r="G31" s="148"/>
      <c r="H31" s="149"/>
    </row>
    <row r="32" spans="1:8" ht="31" x14ac:dyDescent="0.35">
      <c r="A32" s="4" t="s">
        <v>192</v>
      </c>
      <c r="B32" s="25" t="s">
        <v>188</v>
      </c>
      <c r="C32" s="150"/>
      <c r="D32" s="148"/>
      <c r="E32" s="148"/>
      <c r="F32" s="148"/>
      <c r="G32" s="148"/>
      <c r="H32" s="149"/>
    </row>
    <row r="33" spans="1:14" x14ac:dyDescent="0.35">
      <c r="A33" s="4" t="s">
        <v>206</v>
      </c>
      <c r="B33" s="25" t="s">
        <v>189</v>
      </c>
      <c r="C33" s="150"/>
      <c r="D33" s="148"/>
      <c r="E33" s="148"/>
      <c r="F33" s="148"/>
      <c r="G33" s="148"/>
      <c r="H33" s="149"/>
    </row>
    <row r="34" spans="1:14" x14ac:dyDescent="0.35">
      <c r="A34" s="4" t="s">
        <v>207</v>
      </c>
      <c r="B34" s="25" t="s">
        <v>190</v>
      </c>
      <c r="C34" s="150"/>
      <c r="D34" s="148"/>
      <c r="E34" s="148"/>
      <c r="F34" s="148"/>
      <c r="G34" s="148"/>
      <c r="H34" s="149"/>
    </row>
    <row r="35" spans="1:14" ht="31" x14ac:dyDescent="0.35">
      <c r="A35" s="4" t="s">
        <v>208</v>
      </c>
      <c r="B35" s="25" t="s">
        <v>220</v>
      </c>
      <c r="C35" s="150"/>
      <c r="D35" s="148"/>
      <c r="E35" s="148"/>
      <c r="F35" s="148"/>
      <c r="G35" s="148"/>
      <c r="H35" s="149"/>
    </row>
    <row r="36" spans="1:14" x14ac:dyDescent="0.35">
      <c r="A36" s="4" t="s">
        <v>209</v>
      </c>
      <c r="B36" s="19" t="s">
        <v>34</v>
      </c>
      <c r="C36" s="150"/>
      <c r="D36" s="148"/>
      <c r="E36" s="148"/>
      <c r="F36" s="148"/>
      <c r="G36" s="148"/>
      <c r="H36" s="149"/>
    </row>
    <row r="37" spans="1:14" x14ac:dyDescent="0.35">
      <c r="A37" s="4">
        <v>3</v>
      </c>
      <c r="B37" s="18" t="s">
        <v>8</v>
      </c>
      <c r="C37" s="152">
        <f>SUM(C38,C45,C46,C47,C48,C49)</f>
        <v>0</v>
      </c>
      <c r="D37" s="153"/>
      <c r="E37" s="153"/>
      <c r="F37" s="153"/>
      <c r="G37" s="153"/>
      <c r="H37" s="154"/>
    </row>
    <row r="38" spans="1:14" x14ac:dyDescent="0.35">
      <c r="A38" s="4" t="s">
        <v>17</v>
      </c>
      <c r="B38" s="5" t="s">
        <v>35</v>
      </c>
      <c r="C38" s="152">
        <f>SUM(C39:H44)</f>
        <v>0</v>
      </c>
      <c r="D38" s="153"/>
      <c r="E38" s="153"/>
      <c r="F38" s="153"/>
      <c r="G38" s="153"/>
      <c r="H38" s="154"/>
    </row>
    <row r="39" spans="1:14" x14ac:dyDescent="0.35">
      <c r="A39" s="4" t="s">
        <v>105</v>
      </c>
      <c r="B39" s="5" t="s">
        <v>36</v>
      </c>
      <c r="C39" s="150"/>
      <c r="D39" s="148"/>
      <c r="E39" s="148"/>
      <c r="F39" s="148"/>
      <c r="G39" s="148"/>
      <c r="H39" s="149"/>
    </row>
    <row r="40" spans="1:14" x14ac:dyDescent="0.35">
      <c r="A40" s="4" t="s">
        <v>106</v>
      </c>
      <c r="B40" s="5" t="s">
        <v>37</v>
      </c>
      <c r="C40" s="150"/>
      <c r="D40" s="148"/>
      <c r="E40" s="148"/>
      <c r="F40" s="148"/>
      <c r="G40" s="148"/>
      <c r="H40" s="149"/>
    </row>
    <row r="41" spans="1:14" x14ac:dyDescent="0.35">
      <c r="A41" s="4" t="s">
        <v>107</v>
      </c>
      <c r="B41" s="5" t="s">
        <v>38</v>
      </c>
      <c r="C41" s="150"/>
      <c r="D41" s="148"/>
      <c r="E41" s="148"/>
      <c r="F41" s="148"/>
      <c r="G41" s="148"/>
      <c r="H41" s="149"/>
    </row>
    <row r="42" spans="1:14" x14ac:dyDescent="0.35">
      <c r="A42" s="4" t="s">
        <v>108</v>
      </c>
      <c r="B42" s="5" t="s">
        <v>39</v>
      </c>
      <c r="C42" s="150"/>
      <c r="D42" s="148"/>
      <c r="E42" s="148"/>
      <c r="F42" s="148"/>
      <c r="G42" s="148"/>
      <c r="H42" s="149"/>
    </row>
    <row r="43" spans="1:14" x14ac:dyDescent="0.35">
      <c r="A43" s="4" t="s">
        <v>109</v>
      </c>
      <c r="B43" s="5" t="s">
        <v>40</v>
      </c>
      <c r="C43" s="150"/>
      <c r="D43" s="148"/>
      <c r="E43" s="148"/>
      <c r="F43" s="148"/>
      <c r="G43" s="148"/>
      <c r="H43" s="149"/>
    </row>
    <row r="44" spans="1:14" x14ac:dyDescent="0.35">
      <c r="A44" s="4" t="s">
        <v>110</v>
      </c>
      <c r="B44" s="5" t="s">
        <v>41</v>
      </c>
      <c r="C44" s="150"/>
      <c r="D44" s="148"/>
      <c r="E44" s="148"/>
      <c r="F44" s="148"/>
      <c r="G44" s="148"/>
      <c r="H44" s="149"/>
    </row>
    <row r="45" spans="1:14" x14ac:dyDescent="0.35">
      <c r="A45" s="4" t="s">
        <v>18</v>
      </c>
      <c r="B45" s="15" t="s">
        <v>61</v>
      </c>
      <c r="C45" s="150"/>
      <c r="D45" s="148"/>
      <c r="E45" s="148"/>
      <c r="F45" s="148"/>
      <c r="G45" s="148"/>
      <c r="H45" s="149"/>
    </row>
    <row r="46" spans="1:14" x14ac:dyDescent="0.35">
      <c r="A46" s="4" t="s">
        <v>111</v>
      </c>
      <c r="B46" s="15" t="s">
        <v>9</v>
      </c>
      <c r="C46" s="150"/>
      <c r="D46" s="148"/>
      <c r="E46" s="148"/>
      <c r="F46" s="148"/>
      <c r="G46" s="148"/>
      <c r="H46" s="149"/>
    </row>
    <row r="47" spans="1:14" x14ac:dyDescent="0.35">
      <c r="A47" s="4" t="s">
        <v>112</v>
      </c>
      <c r="B47" s="15" t="s">
        <v>10</v>
      </c>
      <c r="C47" s="150"/>
      <c r="D47" s="148"/>
      <c r="E47" s="148"/>
      <c r="F47" s="148"/>
      <c r="G47" s="148"/>
      <c r="H47" s="149"/>
    </row>
    <row r="48" spans="1:14" x14ac:dyDescent="0.35">
      <c r="A48" s="4" t="s">
        <v>113</v>
      </c>
      <c r="B48" s="15" t="s">
        <v>11</v>
      </c>
      <c r="C48" s="150"/>
      <c r="D48" s="148"/>
      <c r="E48" s="148"/>
      <c r="F48" s="148"/>
      <c r="G48" s="148"/>
      <c r="H48" s="149"/>
      <c r="L48" s="2"/>
      <c r="M48" s="2"/>
      <c r="N48" s="2"/>
    </row>
    <row r="49" spans="1:11" x14ac:dyDescent="0.35">
      <c r="A49" s="4" t="s">
        <v>114</v>
      </c>
      <c r="B49" s="15" t="s">
        <v>12</v>
      </c>
      <c r="C49" s="150"/>
      <c r="D49" s="148"/>
      <c r="E49" s="148"/>
      <c r="F49" s="148"/>
      <c r="G49" s="148"/>
      <c r="H49" s="149"/>
    </row>
    <row r="50" spans="1:11" x14ac:dyDescent="0.35">
      <c r="A50" s="4">
        <v>4</v>
      </c>
      <c r="B50" s="5" t="s">
        <v>62</v>
      </c>
      <c r="C50" s="152">
        <f>SUM(C53:H65,C67:H72)</f>
        <v>3</v>
      </c>
      <c r="D50" s="153"/>
      <c r="E50" s="153"/>
      <c r="F50" s="153"/>
      <c r="G50" s="153"/>
      <c r="H50" s="154"/>
    </row>
    <row r="51" spans="1:11" x14ac:dyDescent="0.35">
      <c r="A51" s="4" t="s">
        <v>19</v>
      </c>
      <c r="B51" s="5" t="s">
        <v>48</v>
      </c>
      <c r="C51" s="150"/>
      <c r="D51" s="148"/>
      <c r="E51" s="148"/>
      <c r="F51" s="148"/>
      <c r="G51" s="148"/>
      <c r="H51" s="149"/>
    </row>
    <row r="52" spans="1:11" x14ac:dyDescent="0.35">
      <c r="A52" s="30">
        <v>5</v>
      </c>
      <c r="B52" s="26" t="s">
        <v>63</v>
      </c>
      <c r="C52" s="152">
        <f>SUM(C53:H65,C67:H72)</f>
        <v>3</v>
      </c>
      <c r="D52" s="153"/>
      <c r="E52" s="153"/>
      <c r="F52" s="153"/>
      <c r="G52" s="153"/>
      <c r="H52" s="154"/>
      <c r="J52" s="2"/>
      <c r="K52" s="2"/>
    </row>
    <row r="53" spans="1:11" x14ac:dyDescent="0.35">
      <c r="A53" s="4" t="s">
        <v>20</v>
      </c>
      <c r="B53" s="24" t="s">
        <v>0</v>
      </c>
      <c r="C53" s="150"/>
      <c r="D53" s="148"/>
      <c r="E53" s="148"/>
      <c r="F53" s="148"/>
      <c r="G53" s="148"/>
      <c r="H53" s="149"/>
    </row>
    <row r="54" spans="1:11" ht="31" x14ac:dyDescent="0.35">
      <c r="A54" s="16" t="s">
        <v>115</v>
      </c>
      <c r="B54" s="38" t="s">
        <v>186</v>
      </c>
      <c r="C54" s="148"/>
      <c r="D54" s="148"/>
      <c r="E54" s="148"/>
      <c r="F54" s="148"/>
      <c r="G54" s="148"/>
      <c r="H54" s="149"/>
    </row>
    <row r="55" spans="1:11" ht="46.5" x14ac:dyDescent="0.35">
      <c r="A55" s="16" t="s">
        <v>116</v>
      </c>
      <c r="B55" s="39" t="s">
        <v>204</v>
      </c>
      <c r="C55" s="148"/>
      <c r="D55" s="148"/>
      <c r="E55" s="148"/>
      <c r="F55" s="148"/>
      <c r="G55" s="148"/>
      <c r="H55" s="149"/>
    </row>
    <row r="56" spans="1:11" x14ac:dyDescent="0.35">
      <c r="A56" s="4" t="s">
        <v>117</v>
      </c>
      <c r="B56" s="46" t="s">
        <v>1</v>
      </c>
      <c r="C56" s="150"/>
      <c r="D56" s="148"/>
      <c r="E56" s="148"/>
      <c r="F56" s="148"/>
      <c r="G56" s="148"/>
      <c r="H56" s="149"/>
    </row>
    <row r="57" spans="1:11" x14ac:dyDescent="0.35">
      <c r="A57" s="4" t="s">
        <v>118</v>
      </c>
      <c r="B57" s="15" t="s">
        <v>71</v>
      </c>
      <c r="C57" s="150"/>
      <c r="D57" s="148"/>
      <c r="E57" s="148"/>
      <c r="F57" s="148"/>
      <c r="G57" s="148"/>
      <c r="H57" s="149"/>
    </row>
    <row r="58" spans="1:11" x14ac:dyDescent="0.35">
      <c r="A58" s="4" t="s">
        <v>119</v>
      </c>
      <c r="B58" s="15" t="s">
        <v>72</v>
      </c>
      <c r="C58" s="150"/>
      <c r="D58" s="148"/>
      <c r="E58" s="148"/>
      <c r="F58" s="148"/>
      <c r="G58" s="148"/>
      <c r="H58" s="149"/>
    </row>
    <row r="59" spans="1:11" x14ac:dyDescent="0.35">
      <c r="A59" s="4" t="s">
        <v>120</v>
      </c>
      <c r="B59" s="15" t="s">
        <v>2</v>
      </c>
      <c r="C59" s="150"/>
      <c r="D59" s="148"/>
      <c r="E59" s="148"/>
      <c r="F59" s="148"/>
      <c r="G59" s="148"/>
      <c r="H59" s="149"/>
    </row>
    <row r="60" spans="1:11" x14ac:dyDescent="0.35">
      <c r="A60" s="4" t="s">
        <v>121</v>
      </c>
      <c r="B60" s="15" t="s">
        <v>3</v>
      </c>
      <c r="C60" s="150"/>
      <c r="D60" s="148"/>
      <c r="E60" s="148"/>
      <c r="F60" s="148"/>
      <c r="G60" s="148"/>
      <c r="H60" s="149"/>
    </row>
    <row r="61" spans="1:11" x14ac:dyDescent="0.35">
      <c r="A61" s="4" t="s">
        <v>122</v>
      </c>
      <c r="B61" s="24" t="s">
        <v>4</v>
      </c>
      <c r="C61" s="150">
        <v>1</v>
      </c>
      <c r="D61" s="148"/>
      <c r="E61" s="148"/>
      <c r="F61" s="148"/>
      <c r="G61" s="148"/>
      <c r="H61" s="149"/>
    </row>
    <row r="62" spans="1:11" x14ac:dyDescent="0.35">
      <c r="A62" s="4" t="s">
        <v>123</v>
      </c>
      <c r="B62" s="27" t="s">
        <v>5</v>
      </c>
      <c r="C62" s="150"/>
      <c r="D62" s="148"/>
      <c r="E62" s="148"/>
      <c r="F62" s="148"/>
      <c r="G62" s="148"/>
      <c r="H62" s="149"/>
    </row>
    <row r="63" spans="1:11" x14ac:dyDescent="0.35">
      <c r="A63" s="4" t="s">
        <v>124</v>
      </c>
      <c r="B63" s="27" t="s">
        <v>6</v>
      </c>
      <c r="C63" s="150"/>
      <c r="D63" s="148"/>
      <c r="E63" s="148"/>
      <c r="F63" s="148"/>
      <c r="G63" s="148"/>
      <c r="H63" s="149"/>
    </row>
    <row r="64" spans="1:11" x14ac:dyDescent="0.35">
      <c r="A64" s="4" t="s">
        <v>125</v>
      </c>
      <c r="B64" s="27" t="s">
        <v>7</v>
      </c>
      <c r="C64" s="150"/>
      <c r="D64" s="148"/>
      <c r="E64" s="148"/>
      <c r="F64" s="148"/>
      <c r="G64" s="148"/>
      <c r="H64" s="149"/>
    </row>
    <row r="65" spans="1:10" ht="31" x14ac:dyDescent="0.35">
      <c r="A65" s="4" t="s">
        <v>126</v>
      </c>
      <c r="B65" s="27" t="s">
        <v>33</v>
      </c>
      <c r="C65" s="150">
        <v>2</v>
      </c>
      <c r="D65" s="148"/>
      <c r="E65" s="148"/>
      <c r="F65" s="148"/>
      <c r="G65" s="148"/>
      <c r="H65" s="149"/>
    </row>
    <row r="66" spans="1:10" ht="31" x14ac:dyDescent="0.35">
      <c r="A66" s="4" t="s">
        <v>197</v>
      </c>
      <c r="B66" s="42" t="s">
        <v>187</v>
      </c>
      <c r="C66" s="150">
        <v>2</v>
      </c>
      <c r="D66" s="148"/>
      <c r="E66" s="148"/>
      <c r="F66" s="148"/>
      <c r="G66" s="148"/>
      <c r="H66" s="149"/>
    </row>
    <row r="67" spans="1:10" ht="46.5" x14ac:dyDescent="0.35">
      <c r="A67" s="43" t="s">
        <v>193</v>
      </c>
      <c r="B67" s="28" t="s">
        <v>73</v>
      </c>
      <c r="C67" s="150"/>
      <c r="D67" s="148"/>
      <c r="E67" s="148"/>
      <c r="F67" s="148"/>
      <c r="G67" s="148"/>
      <c r="H67" s="149"/>
    </row>
    <row r="68" spans="1:10" ht="31" x14ac:dyDescent="0.35">
      <c r="A68" s="44" t="s">
        <v>194</v>
      </c>
      <c r="B68" s="40" t="s">
        <v>188</v>
      </c>
      <c r="C68" s="148"/>
      <c r="D68" s="148"/>
      <c r="E68" s="148"/>
      <c r="F68" s="148"/>
      <c r="G68" s="148"/>
      <c r="H68" s="149"/>
    </row>
    <row r="69" spans="1:10" x14ac:dyDescent="0.35">
      <c r="A69" s="44" t="s">
        <v>195</v>
      </c>
      <c r="B69" s="38" t="s">
        <v>189</v>
      </c>
      <c r="C69" s="148"/>
      <c r="D69" s="148"/>
      <c r="E69" s="148"/>
      <c r="F69" s="148"/>
      <c r="G69" s="148"/>
      <c r="H69" s="149"/>
    </row>
    <row r="70" spans="1:10" x14ac:dyDescent="0.35">
      <c r="A70" s="44" t="s">
        <v>196</v>
      </c>
      <c r="B70" s="38" t="s">
        <v>190</v>
      </c>
      <c r="C70" s="148"/>
      <c r="D70" s="148"/>
      <c r="E70" s="148"/>
      <c r="F70" s="148"/>
      <c r="G70" s="148"/>
      <c r="H70" s="149"/>
    </row>
    <row r="71" spans="1:10" ht="31" x14ac:dyDescent="0.35">
      <c r="A71" s="44"/>
      <c r="B71" s="47" t="s">
        <v>220</v>
      </c>
      <c r="C71" s="148"/>
      <c r="D71" s="148"/>
      <c r="E71" s="148"/>
      <c r="F71" s="148"/>
      <c r="G71" s="148"/>
      <c r="H71" s="149"/>
    </row>
    <row r="72" spans="1:10" x14ac:dyDescent="0.35">
      <c r="A72" s="43" t="s">
        <v>203</v>
      </c>
      <c r="B72" s="45" t="s">
        <v>34</v>
      </c>
      <c r="C72" s="150"/>
      <c r="D72" s="148"/>
      <c r="E72" s="148"/>
      <c r="F72" s="148"/>
      <c r="G72" s="148"/>
      <c r="H72" s="149"/>
      <c r="J72" t="s">
        <v>84</v>
      </c>
    </row>
    <row r="73" spans="1:10" x14ac:dyDescent="0.35">
      <c r="A73" s="16">
        <v>6</v>
      </c>
      <c r="B73" s="19" t="s">
        <v>64</v>
      </c>
      <c r="C73" s="152">
        <f>SUM(C74:H76)</f>
        <v>3</v>
      </c>
      <c r="D73" s="153"/>
      <c r="E73" s="153"/>
      <c r="F73" s="153"/>
      <c r="G73" s="153"/>
      <c r="H73" s="154"/>
      <c r="I73" s="10">
        <f>SUM(C74:H76)</f>
        <v>3</v>
      </c>
      <c r="J73">
        <f>C50</f>
        <v>3</v>
      </c>
    </row>
    <row r="74" spans="1:10" x14ac:dyDescent="0.35">
      <c r="A74" s="16" t="s">
        <v>44</v>
      </c>
      <c r="B74" s="27" t="s">
        <v>65</v>
      </c>
      <c r="C74" s="150"/>
      <c r="D74" s="148"/>
      <c r="E74" s="148"/>
      <c r="F74" s="148"/>
      <c r="G74" s="148"/>
      <c r="H74" s="149"/>
    </row>
    <row r="75" spans="1:10" x14ac:dyDescent="0.35">
      <c r="A75" s="16" t="s">
        <v>74</v>
      </c>
      <c r="B75" s="27" t="s">
        <v>66</v>
      </c>
      <c r="C75" s="150">
        <v>1</v>
      </c>
      <c r="D75" s="148"/>
      <c r="E75" s="148"/>
      <c r="F75" s="148"/>
      <c r="G75" s="148"/>
      <c r="H75" s="149"/>
    </row>
    <row r="76" spans="1:10" x14ac:dyDescent="0.35">
      <c r="A76" s="16" t="s">
        <v>75</v>
      </c>
      <c r="B76" s="27" t="s">
        <v>67</v>
      </c>
      <c r="C76" s="150">
        <v>2</v>
      </c>
      <c r="D76" s="148"/>
      <c r="E76" s="148"/>
      <c r="F76" s="148"/>
      <c r="G76" s="148"/>
      <c r="H76" s="149"/>
      <c r="J76" t="s">
        <v>84</v>
      </c>
    </row>
    <row r="77" spans="1:10" x14ac:dyDescent="0.35">
      <c r="A77" s="16">
        <v>7</v>
      </c>
      <c r="B77" s="19" t="s">
        <v>68</v>
      </c>
      <c r="C77" s="152">
        <f>SUM(C78:H87)</f>
        <v>3</v>
      </c>
      <c r="D77" s="153"/>
      <c r="E77" s="153"/>
      <c r="F77" s="153"/>
      <c r="G77" s="153"/>
      <c r="H77" s="154"/>
      <c r="I77" s="10">
        <f>SUM(C78:H87)</f>
        <v>3</v>
      </c>
      <c r="J77">
        <f>J73</f>
        <v>3</v>
      </c>
    </row>
    <row r="78" spans="1:10" x14ac:dyDescent="0.35">
      <c r="A78" s="16" t="s">
        <v>21</v>
      </c>
      <c r="B78" s="27" t="s">
        <v>127</v>
      </c>
      <c r="C78" s="150"/>
      <c r="D78" s="148"/>
      <c r="E78" s="148"/>
      <c r="F78" s="148"/>
      <c r="G78" s="148"/>
      <c r="H78" s="149"/>
      <c r="I78" s="10"/>
    </row>
    <row r="79" spans="1:10" x14ac:dyDescent="0.35">
      <c r="A79" s="16" t="s">
        <v>22</v>
      </c>
      <c r="B79" s="27" t="s">
        <v>128</v>
      </c>
      <c r="C79" s="150"/>
      <c r="D79" s="148"/>
      <c r="E79" s="148"/>
      <c r="F79" s="148"/>
      <c r="G79" s="148"/>
      <c r="H79" s="149"/>
      <c r="I79" s="10"/>
    </row>
    <row r="80" spans="1:10" x14ac:dyDescent="0.35">
      <c r="A80" s="16" t="s">
        <v>76</v>
      </c>
      <c r="B80" s="27" t="s">
        <v>129</v>
      </c>
      <c r="C80" s="150"/>
      <c r="D80" s="148"/>
      <c r="E80" s="148"/>
      <c r="F80" s="148"/>
      <c r="G80" s="148"/>
      <c r="H80" s="149"/>
      <c r="I80" s="10"/>
    </row>
    <row r="81" spans="1:11" x14ac:dyDescent="0.35">
      <c r="A81" s="16" t="s">
        <v>130</v>
      </c>
      <c r="B81" s="27" t="s">
        <v>131</v>
      </c>
      <c r="C81" s="150"/>
      <c r="D81" s="148"/>
      <c r="E81" s="148"/>
      <c r="F81" s="148"/>
      <c r="G81" s="148"/>
      <c r="H81" s="149"/>
    </row>
    <row r="82" spans="1:11" x14ac:dyDescent="0.35">
      <c r="A82" s="16" t="s">
        <v>132</v>
      </c>
      <c r="B82" s="27" t="s">
        <v>69</v>
      </c>
      <c r="C82" s="150"/>
      <c r="D82" s="148"/>
      <c r="E82" s="148"/>
      <c r="F82" s="148"/>
      <c r="G82" s="148"/>
      <c r="H82" s="149"/>
    </row>
    <row r="83" spans="1:11" x14ac:dyDescent="0.35">
      <c r="A83" s="16" t="s">
        <v>133</v>
      </c>
      <c r="B83" s="25" t="s">
        <v>134</v>
      </c>
      <c r="C83" s="150"/>
      <c r="D83" s="148"/>
      <c r="E83" s="148"/>
      <c r="F83" s="148"/>
      <c r="G83" s="148"/>
      <c r="H83" s="149"/>
    </row>
    <row r="84" spans="1:11" x14ac:dyDescent="0.35">
      <c r="A84" s="16" t="s">
        <v>135</v>
      </c>
      <c r="B84" s="25" t="s">
        <v>136</v>
      </c>
      <c r="C84" s="150"/>
      <c r="D84" s="148"/>
      <c r="E84" s="148"/>
      <c r="F84" s="148"/>
      <c r="G84" s="148"/>
      <c r="H84" s="149"/>
    </row>
    <row r="85" spans="1:11" x14ac:dyDescent="0.35">
      <c r="A85" s="16" t="s">
        <v>137</v>
      </c>
      <c r="B85" s="25" t="s">
        <v>138</v>
      </c>
      <c r="C85" s="150">
        <v>1</v>
      </c>
      <c r="D85" s="148"/>
      <c r="E85" s="148"/>
      <c r="F85" s="148"/>
      <c r="G85" s="148"/>
      <c r="H85" s="149"/>
    </row>
    <row r="86" spans="1:11" x14ac:dyDescent="0.35">
      <c r="A86" s="16" t="s">
        <v>139</v>
      </c>
      <c r="B86" s="25" t="s">
        <v>140</v>
      </c>
      <c r="C86" s="150">
        <v>2</v>
      </c>
      <c r="D86" s="148"/>
      <c r="E86" s="148"/>
      <c r="F86" s="148"/>
      <c r="G86" s="148"/>
      <c r="H86" s="149"/>
    </row>
    <row r="87" spans="1:11" x14ac:dyDescent="0.35">
      <c r="A87" s="16" t="s">
        <v>141</v>
      </c>
      <c r="B87" s="27" t="s">
        <v>142</v>
      </c>
      <c r="C87" s="150"/>
      <c r="D87" s="148"/>
      <c r="E87" s="148"/>
      <c r="F87" s="148"/>
      <c r="G87" s="148"/>
      <c r="H87" s="149"/>
    </row>
    <row r="88" spans="1:11" x14ac:dyDescent="0.35">
      <c r="A88" s="4">
        <v>8</v>
      </c>
      <c r="B88" s="18" t="s">
        <v>13</v>
      </c>
      <c r="C88" s="150"/>
      <c r="D88" s="148"/>
      <c r="E88" s="148"/>
      <c r="F88" s="148"/>
      <c r="G88" s="148"/>
      <c r="H88" s="149"/>
    </row>
    <row r="89" spans="1:11" x14ac:dyDescent="0.35">
      <c r="A89" s="4" t="s">
        <v>23</v>
      </c>
      <c r="B89" s="17" t="s">
        <v>143</v>
      </c>
      <c r="C89" s="150"/>
      <c r="D89" s="148"/>
      <c r="E89" s="148"/>
      <c r="F89" s="148"/>
      <c r="G89" s="148"/>
      <c r="H89" s="149"/>
    </row>
    <row r="90" spans="1:11" ht="31" x14ac:dyDescent="0.35">
      <c r="A90" s="16">
        <v>9</v>
      </c>
      <c r="B90" s="19" t="s">
        <v>70</v>
      </c>
      <c r="C90" s="150"/>
      <c r="D90" s="148"/>
      <c r="E90" s="148"/>
      <c r="F90" s="148"/>
      <c r="G90" s="148"/>
      <c r="H90" s="149"/>
      <c r="I90" t="s">
        <v>30</v>
      </c>
      <c r="J90" t="s">
        <v>31</v>
      </c>
      <c r="K90" t="s">
        <v>32</v>
      </c>
    </row>
    <row r="91" spans="1:11" x14ac:dyDescent="0.35">
      <c r="A91" s="4">
        <v>10</v>
      </c>
      <c r="B91" s="21" t="s">
        <v>14</v>
      </c>
      <c r="C91" s="32">
        <f>INT(I91/365)</f>
        <v>0</v>
      </c>
      <c r="D91" s="33" t="s">
        <v>24</v>
      </c>
      <c r="E91" s="33">
        <f>INT((I91-C91*365)/30.42)</f>
        <v>2</v>
      </c>
      <c r="F91" s="33" t="s">
        <v>25</v>
      </c>
      <c r="G91" s="33">
        <f>ABS(INT(I91-C91*365-E91*30.42))</f>
        <v>9</v>
      </c>
      <c r="H91" s="34" t="s">
        <v>26</v>
      </c>
      <c r="I91">
        <f>K91/J91</f>
        <v>70.666666666666671</v>
      </c>
      <c r="J91">
        <f>SUM(J94:J110)</f>
        <v>3</v>
      </c>
      <c r="K91">
        <f>SUM(K94:K110)</f>
        <v>212</v>
      </c>
    </row>
    <row r="92" spans="1:11" x14ac:dyDescent="0.35">
      <c r="A92" s="20">
        <v>11</v>
      </c>
      <c r="B92" s="18" t="s">
        <v>43</v>
      </c>
      <c r="C92" s="6"/>
      <c r="D92" s="7"/>
      <c r="E92" s="7"/>
      <c r="F92" s="7"/>
      <c r="G92" s="7"/>
      <c r="H92" s="8"/>
    </row>
    <row r="93" spans="1:11" x14ac:dyDescent="0.35">
      <c r="A93" s="20" t="s">
        <v>144</v>
      </c>
      <c r="B93" s="23" t="s">
        <v>42</v>
      </c>
      <c r="C93" s="6"/>
      <c r="D93" s="7"/>
      <c r="E93" s="7"/>
      <c r="F93" s="7"/>
      <c r="G93" s="7"/>
      <c r="H93" s="8"/>
    </row>
    <row r="94" spans="1:11" x14ac:dyDescent="0.35">
      <c r="A94" s="16" t="s">
        <v>145</v>
      </c>
      <c r="B94" s="29" t="s">
        <v>0</v>
      </c>
      <c r="C94" s="6"/>
      <c r="D94" s="7" t="s">
        <v>24</v>
      </c>
      <c r="E94" s="7"/>
      <c r="F94" s="7" t="s">
        <v>25</v>
      </c>
      <c r="G94" s="7"/>
      <c r="H94" s="8" t="s">
        <v>26</v>
      </c>
      <c r="I94">
        <f t="shared" ref="I94:I110" si="0">(C94*365)+(E94*30.42)+G94</f>
        <v>0</v>
      </c>
      <c r="J94">
        <f>C53</f>
        <v>0</v>
      </c>
      <c r="K94">
        <f t="shared" ref="K94:K110" si="1">I94*J94</f>
        <v>0</v>
      </c>
    </row>
    <row r="95" spans="1:11" x14ac:dyDescent="0.35">
      <c r="A95" s="16" t="s">
        <v>146</v>
      </c>
      <c r="B95" s="29" t="s">
        <v>1</v>
      </c>
      <c r="C95" s="6"/>
      <c r="D95" s="7" t="s">
        <v>24</v>
      </c>
      <c r="E95" s="7"/>
      <c r="F95" s="7" t="s">
        <v>25</v>
      </c>
      <c r="G95" s="7"/>
      <c r="H95" s="8" t="s">
        <v>26</v>
      </c>
      <c r="I95">
        <f t="shared" si="0"/>
        <v>0</v>
      </c>
      <c r="J95">
        <f t="shared" ref="J95:J104" si="2">C56</f>
        <v>0</v>
      </c>
      <c r="K95">
        <f t="shared" si="1"/>
        <v>0</v>
      </c>
    </row>
    <row r="96" spans="1:11" x14ac:dyDescent="0.35">
      <c r="A96" s="16" t="s">
        <v>147</v>
      </c>
      <c r="B96" s="29" t="s">
        <v>71</v>
      </c>
      <c r="C96" s="6"/>
      <c r="D96" s="7" t="s">
        <v>24</v>
      </c>
      <c r="E96" s="7"/>
      <c r="F96" s="7" t="s">
        <v>25</v>
      </c>
      <c r="G96" s="7"/>
      <c r="H96" s="8" t="s">
        <v>26</v>
      </c>
      <c r="I96">
        <f t="shared" si="0"/>
        <v>0</v>
      </c>
      <c r="J96">
        <f t="shared" si="2"/>
        <v>0</v>
      </c>
      <c r="K96">
        <f t="shared" si="1"/>
        <v>0</v>
      </c>
    </row>
    <row r="97" spans="1:14" x14ac:dyDescent="0.35">
      <c r="A97" s="16" t="s">
        <v>148</v>
      </c>
      <c r="B97" s="29" t="s">
        <v>72</v>
      </c>
      <c r="C97" s="6"/>
      <c r="D97" s="7" t="s">
        <v>24</v>
      </c>
      <c r="E97" s="7"/>
      <c r="F97" s="7" t="s">
        <v>25</v>
      </c>
      <c r="G97" s="7"/>
      <c r="H97" s="8" t="s">
        <v>26</v>
      </c>
      <c r="I97">
        <f t="shared" si="0"/>
        <v>0</v>
      </c>
      <c r="J97">
        <f t="shared" si="2"/>
        <v>0</v>
      </c>
      <c r="K97">
        <f t="shared" si="1"/>
        <v>0</v>
      </c>
    </row>
    <row r="98" spans="1:14" x14ac:dyDescent="0.35">
      <c r="A98" s="16" t="s">
        <v>149</v>
      </c>
      <c r="B98" s="29" t="s">
        <v>2</v>
      </c>
      <c r="C98" s="6"/>
      <c r="D98" s="7" t="s">
        <v>24</v>
      </c>
      <c r="E98" s="7"/>
      <c r="F98" s="7" t="s">
        <v>25</v>
      </c>
      <c r="G98" s="7"/>
      <c r="H98" s="8" t="s">
        <v>26</v>
      </c>
      <c r="I98">
        <f t="shared" si="0"/>
        <v>0</v>
      </c>
      <c r="J98">
        <f t="shared" si="2"/>
        <v>0</v>
      </c>
      <c r="K98">
        <f t="shared" si="1"/>
        <v>0</v>
      </c>
    </row>
    <row r="99" spans="1:14" x14ac:dyDescent="0.35">
      <c r="A99" s="16" t="s">
        <v>150</v>
      </c>
      <c r="B99" s="29" t="s">
        <v>3</v>
      </c>
      <c r="C99" s="6"/>
      <c r="D99" s="7" t="s">
        <v>24</v>
      </c>
      <c r="E99" s="7"/>
      <c r="F99" s="7" t="s">
        <v>25</v>
      </c>
      <c r="G99" s="7"/>
      <c r="H99" s="8" t="s">
        <v>26</v>
      </c>
      <c r="I99">
        <f t="shared" si="0"/>
        <v>0</v>
      </c>
      <c r="J99">
        <f t="shared" si="2"/>
        <v>0</v>
      </c>
      <c r="K99">
        <f t="shared" si="1"/>
        <v>0</v>
      </c>
    </row>
    <row r="100" spans="1:14" x14ac:dyDescent="0.35">
      <c r="A100" s="16" t="s">
        <v>151</v>
      </c>
      <c r="B100" s="29" t="s">
        <v>4</v>
      </c>
      <c r="C100" s="6"/>
      <c r="D100" s="7" t="s">
        <v>24</v>
      </c>
      <c r="E100" s="7"/>
      <c r="F100" s="7" t="s">
        <v>25</v>
      </c>
      <c r="G100" s="7">
        <v>90</v>
      </c>
      <c r="H100" s="8" t="s">
        <v>26</v>
      </c>
      <c r="I100">
        <f t="shared" si="0"/>
        <v>90</v>
      </c>
      <c r="J100">
        <f t="shared" si="2"/>
        <v>1</v>
      </c>
      <c r="K100">
        <f t="shared" si="1"/>
        <v>90</v>
      </c>
    </row>
    <row r="101" spans="1:14" x14ac:dyDescent="0.35">
      <c r="A101" s="16" t="s">
        <v>152</v>
      </c>
      <c r="B101" s="29" t="s">
        <v>5</v>
      </c>
      <c r="C101" s="6"/>
      <c r="D101" s="7" t="s">
        <v>24</v>
      </c>
      <c r="E101" s="7"/>
      <c r="F101" s="7" t="s">
        <v>25</v>
      </c>
      <c r="G101" s="7"/>
      <c r="H101" s="8" t="s">
        <v>26</v>
      </c>
      <c r="I101">
        <f t="shared" si="0"/>
        <v>0</v>
      </c>
      <c r="J101">
        <f t="shared" si="2"/>
        <v>0</v>
      </c>
      <c r="K101">
        <f t="shared" si="1"/>
        <v>0</v>
      </c>
    </row>
    <row r="102" spans="1:14" x14ac:dyDescent="0.35">
      <c r="A102" s="16" t="s">
        <v>153</v>
      </c>
      <c r="B102" s="29" t="s">
        <v>6</v>
      </c>
      <c r="C102" s="6"/>
      <c r="D102" s="7" t="s">
        <v>24</v>
      </c>
      <c r="E102" s="7"/>
      <c r="F102" s="7" t="s">
        <v>25</v>
      </c>
      <c r="G102" s="7"/>
      <c r="H102" s="8" t="s">
        <v>26</v>
      </c>
      <c r="I102">
        <f t="shared" si="0"/>
        <v>0</v>
      </c>
      <c r="J102">
        <f t="shared" si="2"/>
        <v>0</v>
      </c>
      <c r="K102">
        <f t="shared" si="1"/>
        <v>0</v>
      </c>
    </row>
    <row r="103" spans="1:14" x14ac:dyDescent="0.35">
      <c r="A103" s="16" t="s">
        <v>154</v>
      </c>
      <c r="B103" s="29" t="s">
        <v>7</v>
      </c>
      <c r="C103" s="6"/>
      <c r="D103" s="7" t="s">
        <v>24</v>
      </c>
      <c r="E103" s="7"/>
      <c r="F103" s="7" t="s">
        <v>25</v>
      </c>
      <c r="G103" s="7"/>
      <c r="H103" s="8" t="s">
        <v>26</v>
      </c>
      <c r="I103">
        <f t="shared" si="0"/>
        <v>0</v>
      </c>
      <c r="J103">
        <f t="shared" si="2"/>
        <v>0</v>
      </c>
      <c r="K103">
        <f t="shared" si="1"/>
        <v>0</v>
      </c>
      <c r="L103" s="2"/>
      <c r="M103" s="2"/>
      <c r="N103" s="2"/>
    </row>
    <row r="104" spans="1:14" ht="31" x14ac:dyDescent="0.35">
      <c r="A104" s="16" t="s">
        <v>155</v>
      </c>
      <c r="B104" s="29" t="s">
        <v>33</v>
      </c>
      <c r="C104" s="6"/>
      <c r="D104" s="7" t="s">
        <v>24</v>
      </c>
      <c r="E104" s="7"/>
      <c r="F104" s="7" t="s">
        <v>25</v>
      </c>
      <c r="G104" s="7">
        <v>61</v>
      </c>
      <c r="H104" s="8" t="s">
        <v>26</v>
      </c>
      <c r="I104">
        <f t="shared" si="0"/>
        <v>61</v>
      </c>
      <c r="J104">
        <f t="shared" si="2"/>
        <v>2</v>
      </c>
      <c r="K104">
        <f t="shared" si="1"/>
        <v>122</v>
      </c>
    </row>
    <row r="105" spans="1:14" ht="46.5" x14ac:dyDescent="0.35">
      <c r="A105" s="16" t="s">
        <v>156</v>
      </c>
      <c r="B105" s="29" t="s">
        <v>73</v>
      </c>
      <c r="C105" s="6"/>
      <c r="D105" s="7" t="s">
        <v>24</v>
      </c>
      <c r="E105" s="7"/>
      <c r="F105" s="7" t="s">
        <v>25</v>
      </c>
      <c r="G105" s="7"/>
      <c r="H105" s="8" t="s">
        <v>26</v>
      </c>
      <c r="I105">
        <f t="shared" si="0"/>
        <v>0</v>
      </c>
      <c r="J105">
        <f>C67</f>
        <v>0</v>
      </c>
      <c r="K105">
        <f t="shared" si="1"/>
        <v>0</v>
      </c>
    </row>
    <row r="106" spans="1:14" ht="31" x14ac:dyDescent="0.35">
      <c r="A106" s="16" t="s">
        <v>157</v>
      </c>
      <c r="B106" s="29" t="s">
        <v>188</v>
      </c>
      <c r="C106" s="6"/>
      <c r="D106" s="7" t="s">
        <v>24</v>
      </c>
      <c r="E106" s="7"/>
      <c r="F106" s="7" t="s">
        <v>25</v>
      </c>
      <c r="G106" s="7"/>
      <c r="H106" s="8" t="s">
        <v>26</v>
      </c>
      <c r="I106">
        <f t="shared" si="0"/>
        <v>0</v>
      </c>
      <c r="J106">
        <f t="shared" ref="J106:J109" si="3">C68</f>
        <v>0</v>
      </c>
      <c r="K106">
        <f t="shared" si="1"/>
        <v>0</v>
      </c>
    </row>
    <row r="107" spans="1:14" x14ac:dyDescent="0.35">
      <c r="A107" s="16" t="s">
        <v>221</v>
      </c>
      <c r="B107" s="29" t="s">
        <v>189</v>
      </c>
      <c r="C107" s="6"/>
      <c r="D107" s="7" t="s">
        <v>24</v>
      </c>
      <c r="E107" s="7"/>
      <c r="F107" s="7" t="s">
        <v>25</v>
      </c>
      <c r="G107" s="7"/>
      <c r="H107" s="8" t="s">
        <v>26</v>
      </c>
      <c r="I107">
        <f t="shared" si="0"/>
        <v>0</v>
      </c>
      <c r="J107">
        <f t="shared" si="3"/>
        <v>0</v>
      </c>
      <c r="K107">
        <f t="shared" si="1"/>
        <v>0</v>
      </c>
    </row>
    <row r="108" spans="1:14" x14ac:dyDescent="0.35">
      <c r="A108" s="16" t="s">
        <v>222</v>
      </c>
      <c r="B108" s="29" t="s">
        <v>190</v>
      </c>
      <c r="C108" s="6"/>
      <c r="D108" s="7" t="s">
        <v>24</v>
      </c>
      <c r="E108" s="7"/>
      <c r="F108" s="7" t="s">
        <v>25</v>
      </c>
      <c r="G108" s="7"/>
      <c r="H108" s="8" t="s">
        <v>26</v>
      </c>
      <c r="I108">
        <f t="shared" si="0"/>
        <v>0</v>
      </c>
      <c r="J108">
        <f t="shared" si="3"/>
        <v>0</v>
      </c>
      <c r="K108">
        <f t="shared" si="1"/>
        <v>0</v>
      </c>
    </row>
    <row r="109" spans="1:14" ht="31" x14ac:dyDescent="0.35">
      <c r="A109" s="16" t="s">
        <v>223</v>
      </c>
      <c r="B109" s="29" t="s">
        <v>220</v>
      </c>
      <c r="C109" s="6"/>
      <c r="D109" s="7" t="s">
        <v>24</v>
      </c>
      <c r="E109" s="7"/>
      <c r="F109" s="7" t="s">
        <v>25</v>
      </c>
      <c r="G109" s="7"/>
      <c r="H109" s="8" t="s">
        <v>26</v>
      </c>
      <c r="I109">
        <f t="shared" si="0"/>
        <v>0</v>
      </c>
      <c r="J109">
        <f t="shared" si="3"/>
        <v>0</v>
      </c>
      <c r="K109">
        <f t="shared" si="1"/>
        <v>0</v>
      </c>
    </row>
    <row r="110" spans="1:14" x14ac:dyDescent="0.35">
      <c r="A110" s="16" t="s">
        <v>224</v>
      </c>
      <c r="B110" s="29" t="s">
        <v>34</v>
      </c>
      <c r="C110" s="6"/>
      <c r="D110" s="7" t="s">
        <v>24</v>
      </c>
      <c r="E110" s="7"/>
      <c r="F110" s="7" t="s">
        <v>25</v>
      </c>
      <c r="G110" s="7"/>
      <c r="H110" s="8" t="s">
        <v>26</v>
      </c>
      <c r="I110">
        <f t="shared" si="0"/>
        <v>0</v>
      </c>
      <c r="J110">
        <f>C54+C55+C72</f>
        <v>0</v>
      </c>
      <c r="K110">
        <f t="shared" si="1"/>
        <v>0</v>
      </c>
    </row>
    <row r="111" spans="1:14" x14ac:dyDescent="0.35">
      <c r="A111" s="4">
        <v>12</v>
      </c>
      <c r="B111" s="5" t="s">
        <v>15</v>
      </c>
      <c r="C111" s="32" t="e">
        <f>INT(I111/365)</f>
        <v>#DIV/0!</v>
      </c>
      <c r="D111" s="33" t="s">
        <v>24</v>
      </c>
      <c r="E111" s="33" t="e">
        <f>INT((I111-C111*365)/30.42)</f>
        <v>#DIV/0!</v>
      </c>
      <c r="F111" s="33" t="s">
        <v>25</v>
      </c>
      <c r="G111" s="33" t="e">
        <f>ABS(INT(I111-C111*365-E111*30.42))</f>
        <v>#DIV/0!</v>
      </c>
      <c r="H111" s="34" t="s">
        <v>26</v>
      </c>
      <c r="I111" t="e">
        <f>K111/J111</f>
        <v>#DIV/0!</v>
      </c>
      <c r="J111">
        <f>SUM(J113:J118)</f>
        <v>0</v>
      </c>
      <c r="K111">
        <f>SUM(K113:K118)</f>
        <v>0</v>
      </c>
    </row>
    <row r="112" spans="1:14" x14ac:dyDescent="0.35">
      <c r="A112" s="4" t="s">
        <v>77</v>
      </c>
      <c r="B112" s="24" t="s">
        <v>42</v>
      </c>
      <c r="C112" s="11"/>
      <c r="D112" s="12"/>
      <c r="E112" s="12"/>
      <c r="F112" s="12"/>
      <c r="G112" s="12"/>
      <c r="H112" s="13"/>
    </row>
    <row r="113" spans="1:11" x14ac:dyDescent="0.35">
      <c r="A113" s="16" t="s">
        <v>78</v>
      </c>
      <c r="B113" s="29" t="s">
        <v>0</v>
      </c>
      <c r="C113" s="6"/>
      <c r="D113" s="7" t="s">
        <v>24</v>
      </c>
      <c r="E113" s="7"/>
      <c r="F113" s="7" t="s">
        <v>25</v>
      </c>
      <c r="G113" s="7"/>
      <c r="H113" s="8" t="s">
        <v>26</v>
      </c>
      <c r="I113">
        <f t="shared" ref="I113:I118" si="4">(C113*365)+(E113*30.42)+G113</f>
        <v>0</v>
      </c>
      <c r="J113">
        <f>J94</f>
        <v>0</v>
      </c>
      <c r="K113">
        <f t="shared" ref="K113:K118" si="5">I113*J113</f>
        <v>0</v>
      </c>
    </row>
    <row r="114" spans="1:11" x14ac:dyDescent="0.35">
      <c r="A114" s="16" t="s">
        <v>79</v>
      </c>
      <c r="B114" s="29" t="s">
        <v>1</v>
      </c>
      <c r="C114" s="6"/>
      <c r="D114" s="7" t="s">
        <v>24</v>
      </c>
      <c r="E114" s="7"/>
      <c r="F114" s="7" t="s">
        <v>25</v>
      </c>
      <c r="G114" s="7"/>
      <c r="H114" s="8" t="s">
        <v>26</v>
      </c>
      <c r="I114">
        <f t="shared" si="4"/>
        <v>0</v>
      </c>
      <c r="J114">
        <f>J95</f>
        <v>0</v>
      </c>
      <c r="K114">
        <f t="shared" si="5"/>
        <v>0</v>
      </c>
    </row>
    <row r="115" spans="1:11" x14ac:dyDescent="0.35">
      <c r="A115" s="16" t="s">
        <v>80</v>
      </c>
      <c r="B115" s="29" t="s">
        <v>2</v>
      </c>
      <c r="C115" s="6"/>
      <c r="D115" s="7" t="s">
        <v>24</v>
      </c>
      <c r="E115" s="7"/>
      <c r="F115" s="7" t="s">
        <v>25</v>
      </c>
      <c r="G115" s="7"/>
      <c r="H115" s="8" t="s">
        <v>26</v>
      </c>
      <c r="I115">
        <f t="shared" si="4"/>
        <v>0</v>
      </c>
      <c r="J115">
        <f>J98</f>
        <v>0</v>
      </c>
      <c r="K115">
        <f t="shared" si="5"/>
        <v>0</v>
      </c>
    </row>
    <row r="116" spans="1:11" x14ac:dyDescent="0.35">
      <c r="A116" s="16" t="s">
        <v>81</v>
      </c>
      <c r="B116" s="29" t="s">
        <v>3</v>
      </c>
      <c r="C116" s="6"/>
      <c r="D116" s="7" t="s">
        <v>24</v>
      </c>
      <c r="E116" s="7"/>
      <c r="F116" s="7" t="s">
        <v>25</v>
      </c>
      <c r="G116" s="7"/>
      <c r="H116" s="8" t="s">
        <v>26</v>
      </c>
      <c r="I116">
        <f t="shared" si="4"/>
        <v>0</v>
      </c>
      <c r="J116">
        <f>J99</f>
        <v>0</v>
      </c>
      <c r="K116">
        <f t="shared" si="5"/>
        <v>0</v>
      </c>
    </row>
    <row r="117" spans="1:11" x14ac:dyDescent="0.35">
      <c r="A117" s="16" t="s">
        <v>82</v>
      </c>
      <c r="B117" s="29" t="s">
        <v>4</v>
      </c>
      <c r="C117" s="6"/>
      <c r="D117" s="7" t="s">
        <v>24</v>
      </c>
      <c r="E117" s="7"/>
      <c r="F117" s="7" t="s">
        <v>25</v>
      </c>
      <c r="G117" s="7"/>
      <c r="H117" s="8" t="s">
        <v>26</v>
      </c>
      <c r="I117">
        <f t="shared" si="4"/>
        <v>0</v>
      </c>
      <c r="J117">
        <v>0</v>
      </c>
      <c r="K117">
        <f t="shared" si="5"/>
        <v>0</v>
      </c>
    </row>
    <row r="118" spans="1:11" x14ac:dyDescent="0.35">
      <c r="A118" s="16" t="s">
        <v>83</v>
      </c>
      <c r="B118" s="29" t="s">
        <v>34</v>
      </c>
      <c r="C118" s="6"/>
      <c r="D118" s="7" t="s">
        <v>24</v>
      </c>
      <c r="E118" s="7"/>
      <c r="F118" s="7" t="s">
        <v>25</v>
      </c>
      <c r="G118" s="7"/>
      <c r="H118" s="8" t="s">
        <v>26</v>
      </c>
      <c r="I118">
        <f t="shared" si="4"/>
        <v>0</v>
      </c>
      <c r="J118">
        <v>0</v>
      </c>
      <c r="K118">
        <f t="shared" si="5"/>
        <v>0</v>
      </c>
    </row>
    <row r="119" spans="1:11" x14ac:dyDescent="0.35">
      <c r="A119" s="4">
        <v>13</v>
      </c>
      <c r="B119" s="18" t="s">
        <v>16</v>
      </c>
      <c r="C119" s="150">
        <v>3</v>
      </c>
      <c r="D119" s="148"/>
      <c r="E119" s="148"/>
      <c r="F119" s="148"/>
      <c r="G119" s="148"/>
      <c r="H119" s="149"/>
    </row>
    <row r="120" spans="1:11" x14ac:dyDescent="0.35">
      <c r="A120" s="4">
        <v>14</v>
      </c>
      <c r="B120" s="5" t="s">
        <v>158</v>
      </c>
      <c r="C120" s="32">
        <f>INT(I120/365)</f>
        <v>0</v>
      </c>
      <c r="D120" s="33" t="s">
        <v>24</v>
      </c>
      <c r="E120" s="33">
        <f>INT((I120-C120*365)/30.42)</f>
        <v>1</v>
      </c>
      <c r="F120" s="33" t="s">
        <v>25</v>
      </c>
      <c r="G120" s="33">
        <f>ABS(INT(I120-C120*365-E120*30.42))</f>
        <v>16</v>
      </c>
      <c r="H120" s="34" t="s">
        <v>26</v>
      </c>
      <c r="I120">
        <f>K120/J120</f>
        <v>46.57692307692308</v>
      </c>
      <c r="J120">
        <f>SUM(J122:J138)</f>
        <v>26</v>
      </c>
      <c r="K120">
        <f>SUM(K122:K138)</f>
        <v>1211</v>
      </c>
    </row>
    <row r="121" spans="1:11" x14ac:dyDescent="0.35">
      <c r="A121" s="4" t="s">
        <v>159</v>
      </c>
      <c r="B121" s="24" t="s">
        <v>42</v>
      </c>
      <c r="C121" s="6"/>
      <c r="D121" s="7"/>
      <c r="E121" s="7"/>
      <c r="F121" s="7"/>
      <c r="G121" s="7"/>
      <c r="H121" s="8"/>
    </row>
    <row r="122" spans="1:11" x14ac:dyDescent="0.35">
      <c r="A122" s="16" t="s">
        <v>160</v>
      </c>
      <c r="B122" s="29" t="s">
        <v>0</v>
      </c>
      <c r="C122" s="11"/>
      <c r="D122" s="12" t="s">
        <v>24</v>
      </c>
      <c r="E122" s="12"/>
      <c r="F122" s="12" t="s">
        <v>25</v>
      </c>
      <c r="G122" s="12"/>
      <c r="H122" s="13" t="s">
        <v>26</v>
      </c>
      <c r="I122">
        <f>(C122*365)+(E122*30.42)+G122</f>
        <v>0</v>
      </c>
      <c r="J122">
        <f>C140</f>
        <v>0</v>
      </c>
      <c r="K122">
        <f>I122*J122</f>
        <v>0</v>
      </c>
    </row>
    <row r="123" spans="1:11" x14ac:dyDescent="0.35">
      <c r="A123" s="16" t="s">
        <v>161</v>
      </c>
      <c r="B123" s="29" t="s">
        <v>1</v>
      </c>
      <c r="C123" s="6"/>
      <c r="D123" s="7" t="s">
        <v>24</v>
      </c>
      <c r="E123" s="7"/>
      <c r="F123" s="7" t="s">
        <v>25</v>
      </c>
      <c r="G123" s="7"/>
      <c r="H123" s="8" t="s">
        <v>26</v>
      </c>
      <c r="I123">
        <f t="shared" ref="I123:I138" si="6">(C123*365)+(E123*30.42)+G123</f>
        <v>0</v>
      </c>
      <c r="J123">
        <f t="shared" ref="J123:J138" si="7">C141</f>
        <v>0</v>
      </c>
      <c r="K123">
        <f t="shared" ref="K123:K138" si="8">I123*J123</f>
        <v>0</v>
      </c>
    </row>
    <row r="124" spans="1:11" x14ac:dyDescent="0.35">
      <c r="A124" s="16" t="s">
        <v>162</v>
      </c>
      <c r="B124" s="29" t="s">
        <v>71</v>
      </c>
      <c r="C124" s="6"/>
      <c r="D124" s="7" t="s">
        <v>24</v>
      </c>
      <c r="E124" s="7"/>
      <c r="F124" s="7" t="s">
        <v>25</v>
      </c>
      <c r="G124" s="7">
        <v>48</v>
      </c>
      <c r="H124" s="8" t="s">
        <v>26</v>
      </c>
      <c r="I124">
        <f t="shared" si="6"/>
        <v>48</v>
      </c>
      <c r="J124">
        <f t="shared" si="7"/>
        <v>7</v>
      </c>
      <c r="K124">
        <f t="shared" si="8"/>
        <v>336</v>
      </c>
    </row>
    <row r="125" spans="1:11" x14ac:dyDescent="0.35">
      <c r="A125" s="16" t="s">
        <v>163</v>
      </c>
      <c r="B125" s="29" t="s">
        <v>72</v>
      </c>
      <c r="C125" s="6"/>
      <c r="D125" s="7" t="s">
        <v>24</v>
      </c>
      <c r="E125" s="7"/>
      <c r="F125" s="7" t="s">
        <v>25</v>
      </c>
      <c r="G125" s="7"/>
      <c r="H125" s="8" t="s">
        <v>26</v>
      </c>
      <c r="I125">
        <f t="shared" si="6"/>
        <v>0</v>
      </c>
      <c r="J125">
        <f t="shared" si="7"/>
        <v>0</v>
      </c>
      <c r="K125">
        <f t="shared" si="8"/>
        <v>0</v>
      </c>
    </row>
    <row r="126" spans="1:11" x14ac:dyDescent="0.35">
      <c r="A126" s="16" t="s">
        <v>164</v>
      </c>
      <c r="B126" s="29" t="s">
        <v>2</v>
      </c>
      <c r="C126" s="6"/>
      <c r="D126" s="7" t="s">
        <v>24</v>
      </c>
      <c r="E126" s="7"/>
      <c r="F126" s="7" t="s">
        <v>25</v>
      </c>
      <c r="G126" s="7">
        <v>38</v>
      </c>
      <c r="H126" s="8" t="s">
        <v>26</v>
      </c>
      <c r="I126">
        <f t="shared" si="6"/>
        <v>38</v>
      </c>
      <c r="J126">
        <f t="shared" si="7"/>
        <v>2</v>
      </c>
      <c r="K126">
        <f t="shared" si="8"/>
        <v>76</v>
      </c>
    </row>
    <row r="127" spans="1:11" x14ac:dyDescent="0.35">
      <c r="A127" s="16" t="s">
        <v>165</v>
      </c>
      <c r="B127" s="29" t="s">
        <v>3</v>
      </c>
      <c r="C127" s="6"/>
      <c r="D127" s="7" t="s">
        <v>24</v>
      </c>
      <c r="E127" s="7"/>
      <c r="F127" s="7" t="s">
        <v>25</v>
      </c>
      <c r="G127" s="7"/>
      <c r="H127" s="8" t="s">
        <v>26</v>
      </c>
      <c r="I127">
        <f t="shared" si="6"/>
        <v>0</v>
      </c>
      <c r="J127">
        <f t="shared" si="7"/>
        <v>0</v>
      </c>
      <c r="K127">
        <f t="shared" si="8"/>
        <v>0</v>
      </c>
    </row>
    <row r="128" spans="1:11" x14ac:dyDescent="0.35">
      <c r="A128" s="16" t="s">
        <v>166</v>
      </c>
      <c r="B128" s="29" t="s">
        <v>4</v>
      </c>
      <c r="C128" s="6"/>
      <c r="D128" s="7" t="s">
        <v>24</v>
      </c>
      <c r="E128" s="7"/>
      <c r="F128" s="7" t="s">
        <v>25</v>
      </c>
      <c r="G128" s="7">
        <v>57</v>
      </c>
      <c r="H128" s="8" t="s">
        <v>26</v>
      </c>
      <c r="I128">
        <f t="shared" si="6"/>
        <v>57</v>
      </c>
      <c r="J128">
        <f t="shared" si="7"/>
        <v>5</v>
      </c>
      <c r="K128">
        <f t="shared" si="8"/>
        <v>285</v>
      </c>
    </row>
    <row r="129" spans="1:11" x14ac:dyDescent="0.35">
      <c r="A129" s="16" t="s">
        <v>167</v>
      </c>
      <c r="B129" s="29" t="s">
        <v>5</v>
      </c>
      <c r="C129" s="6"/>
      <c r="D129" s="7" t="s">
        <v>24</v>
      </c>
      <c r="E129" s="7"/>
      <c r="F129" s="7" t="s">
        <v>25</v>
      </c>
      <c r="G129" s="7"/>
      <c r="H129" s="8" t="s">
        <v>26</v>
      </c>
      <c r="I129">
        <f t="shared" si="6"/>
        <v>0</v>
      </c>
      <c r="J129">
        <f t="shared" si="7"/>
        <v>0</v>
      </c>
      <c r="K129">
        <f t="shared" si="8"/>
        <v>0</v>
      </c>
    </row>
    <row r="130" spans="1:11" x14ac:dyDescent="0.35">
      <c r="A130" s="16" t="s">
        <v>168</v>
      </c>
      <c r="B130" s="29" t="s">
        <v>6</v>
      </c>
      <c r="C130" s="6"/>
      <c r="D130" s="7" t="s">
        <v>24</v>
      </c>
      <c r="E130" s="7"/>
      <c r="F130" s="7" t="s">
        <v>25</v>
      </c>
      <c r="G130" s="7"/>
      <c r="H130" s="8" t="s">
        <v>26</v>
      </c>
      <c r="I130">
        <f t="shared" si="6"/>
        <v>0</v>
      </c>
      <c r="J130">
        <f t="shared" si="7"/>
        <v>0</v>
      </c>
      <c r="K130">
        <f t="shared" si="8"/>
        <v>0</v>
      </c>
    </row>
    <row r="131" spans="1:11" x14ac:dyDescent="0.35">
      <c r="A131" s="16" t="s">
        <v>169</v>
      </c>
      <c r="B131" s="29" t="s">
        <v>7</v>
      </c>
      <c r="C131" s="6"/>
      <c r="D131" s="7" t="s">
        <v>24</v>
      </c>
      <c r="E131" s="7"/>
      <c r="F131" s="7" t="s">
        <v>25</v>
      </c>
      <c r="G131" s="7"/>
      <c r="H131" s="8" t="s">
        <v>26</v>
      </c>
      <c r="I131">
        <f t="shared" si="6"/>
        <v>0</v>
      </c>
      <c r="J131">
        <f t="shared" si="7"/>
        <v>0</v>
      </c>
      <c r="K131">
        <f t="shared" si="8"/>
        <v>0</v>
      </c>
    </row>
    <row r="132" spans="1:11" ht="31" x14ac:dyDescent="0.35">
      <c r="A132" s="16" t="s">
        <v>170</v>
      </c>
      <c r="B132" s="29" t="s">
        <v>33</v>
      </c>
      <c r="C132" s="6"/>
      <c r="D132" s="7" t="s">
        <v>24</v>
      </c>
      <c r="E132" s="7"/>
      <c r="F132" s="7" t="s">
        <v>25</v>
      </c>
      <c r="G132" s="7">
        <v>50</v>
      </c>
      <c r="H132" s="8" t="s">
        <v>26</v>
      </c>
      <c r="I132">
        <f t="shared" si="6"/>
        <v>50</v>
      </c>
      <c r="J132">
        <f t="shared" si="7"/>
        <v>3</v>
      </c>
      <c r="K132">
        <f t="shared" si="8"/>
        <v>150</v>
      </c>
    </row>
    <row r="133" spans="1:11" ht="46.5" x14ac:dyDescent="0.35">
      <c r="A133" s="16" t="s">
        <v>171</v>
      </c>
      <c r="B133" s="29" t="s">
        <v>73</v>
      </c>
      <c r="C133" s="6"/>
      <c r="D133" s="7" t="s">
        <v>24</v>
      </c>
      <c r="E133" s="7"/>
      <c r="F133" s="7" t="s">
        <v>25</v>
      </c>
      <c r="G133" s="7">
        <v>50</v>
      </c>
      <c r="H133" s="8" t="s">
        <v>26</v>
      </c>
      <c r="I133">
        <f t="shared" si="6"/>
        <v>50</v>
      </c>
      <c r="J133">
        <f t="shared" si="7"/>
        <v>1</v>
      </c>
      <c r="K133">
        <f t="shared" si="8"/>
        <v>50</v>
      </c>
    </row>
    <row r="134" spans="1:11" ht="31" x14ac:dyDescent="0.35">
      <c r="A134" s="16" t="s">
        <v>172</v>
      </c>
      <c r="B134" s="29" t="s">
        <v>188</v>
      </c>
      <c r="C134" s="6"/>
      <c r="D134" s="7" t="s">
        <v>24</v>
      </c>
      <c r="E134" s="7"/>
      <c r="F134" s="7" t="s">
        <v>25</v>
      </c>
      <c r="G134" s="7">
        <v>30</v>
      </c>
      <c r="H134" s="8" t="s">
        <v>26</v>
      </c>
      <c r="I134">
        <f t="shared" si="6"/>
        <v>30</v>
      </c>
      <c r="J134">
        <f t="shared" si="7"/>
        <v>1</v>
      </c>
      <c r="K134">
        <f t="shared" si="8"/>
        <v>30</v>
      </c>
    </row>
    <row r="135" spans="1:11" x14ac:dyDescent="0.35">
      <c r="A135" s="16" t="s">
        <v>211</v>
      </c>
      <c r="B135" s="29" t="s">
        <v>189</v>
      </c>
      <c r="C135" s="6"/>
      <c r="D135" s="7" t="s">
        <v>24</v>
      </c>
      <c r="E135" s="7"/>
      <c r="F135" s="7" t="s">
        <v>25</v>
      </c>
      <c r="G135" s="7"/>
      <c r="H135" s="8" t="s">
        <v>26</v>
      </c>
      <c r="I135">
        <f t="shared" si="6"/>
        <v>0</v>
      </c>
      <c r="J135">
        <f t="shared" si="7"/>
        <v>0</v>
      </c>
      <c r="K135">
        <f t="shared" si="8"/>
        <v>0</v>
      </c>
    </row>
    <row r="136" spans="1:11" x14ac:dyDescent="0.35">
      <c r="A136" s="16" t="s">
        <v>212</v>
      </c>
      <c r="B136" s="29" t="s">
        <v>190</v>
      </c>
      <c r="C136" s="6"/>
      <c r="D136" s="7" t="s">
        <v>24</v>
      </c>
      <c r="E136" s="7"/>
      <c r="F136" s="7" t="s">
        <v>25</v>
      </c>
      <c r="G136" s="7"/>
      <c r="H136" s="8" t="s">
        <v>26</v>
      </c>
      <c r="I136">
        <f t="shared" si="6"/>
        <v>0</v>
      </c>
      <c r="J136">
        <f t="shared" si="7"/>
        <v>0</v>
      </c>
      <c r="K136">
        <f t="shared" si="8"/>
        <v>0</v>
      </c>
    </row>
    <row r="137" spans="1:11" ht="31" x14ac:dyDescent="0.35">
      <c r="A137" s="16" t="s">
        <v>213</v>
      </c>
      <c r="B137" s="29" t="s">
        <v>220</v>
      </c>
      <c r="C137" s="6"/>
      <c r="D137" s="7" t="s">
        <v>24</v>
      </c>
      <c r="E137" s="7"/>
      <c r="F137" s="7" t="s">
        <v>25</v>
      </c>
      <c r="G137" s="7">
        <v>44</v>
      </c>
      <c r="H137" s="8" t="s">
        <v>26</v>
      </c>
      <c r="I137">
        <f t="shared" si="6"/>
        <v>44</v>
      </c>
      <c r="J137">
        <f t="shared" si="7"/>
        <v>6</v>
      </c>
      <c r="K137">
        <f t="shared" si="8"/>
        <v>264</v>
      </c>
    </row>
    <row r="138" spans="1:11" x14ac:dyDescent="0.35">
      <c r="A138" s="16" t="s">
        <v>214</v>
      </c>
      <c r="B138" s="29" t="s">
        <v>34</v>
      </c>
      <c r="C138" s="6"/>
      <c r="D138" s="7" t="s">
        <v>24</v>
      </c>
      <c r="E138" s="7"/>
      <c r="F138" s="7" t="s">
        <v>25</v>
      </c>
      <c r="G138" s="7">
        <v>20</v>
      </c>
      <c r="H138" s="8" t="s">
        <v>26</v>
      </c>
      <c r="I138">
        <f t="shared" si="6"/>
        <v>20</v>
      </c>
      <c r="J138">
        <f t="shared" si="7"/>
        <v>1</v>
      </c>
      <c r="K138">
        <f t="shared" si="8"/>
        <v>20</v>
      </c>
    </row>
    <row r="139" spans="1:11" x14ac:dyDescent="0.35">
      <c r="A139" s="16">
        <v>15</v>
      </c>
      <c r="B139" s="5" t="s">
        <v>173</v>
      </c>
      <c r="C139" s="161">
        <f>SUM(C140:H156)</f>
        <v>26</v>
      </c>
      <c r="D139" s="161"/>
      <c r="E139" s="161"/>
      <c r="F139" s="161"/>
      <c r="G139" s="161"/>
      <c r="H139" s="161"/>
      <c r="I139" s="10">
        <f>C38</f>
        <v>0</v>
      </c>
    </row>
    <row r="140" spans="1:11" x14ac:dyDescent="0.35">
      <c r="A140" s="16" t="s">
        <v>45</v>
      </c>
      <c r="B140" s="27" t="s">
        <v>0</v>
      </c>
      <c r="C140" s="150"/>
      <c r="D140" s="148"/>
      <c r="E140" s="148"/>
      <c r="F140" s="148"/>
      <c r="G140" s="148"/>
      <c r="H140" s="149"/>
    </row>
    <row r="141" spans="1:11" x14ac:dyDescent="0.35">
      <c r="A141" s="16" t="s">
        <v>174</v>
      </c>
      <c r="B141" s="27" t="s">
        <v>1</v>
      </c>
      <c r="C141" s="150"/>
      <c r="D141" s="148"/>
      <c r="E141" s="148"/>
      <c r="F141" s="148"/>
      <c r="G141" s="148"/>
      <c r="H141" s="149"/>
    </row>
    <row r="142" spans="1:11" x14ac:dyDescent="0.35">
      <c r="A142" s="16" t="s">
        <v>175</v>
      </c>
      <c r="B142" s="27" t="s">
        <v>71</v>
      </c>
      <c r="C142" s="150">
        <v>7</v>
      </c>
      <c r="D142" s="148"/>
      <c r="E142" s="148"/>
      <c r="F142" s="148"/>
      <c r="G142" s="148"/>
      <c r="H142" s="149"/>
    </row>
    <row r="143" spans="1:11" x14ac:dyDescent="0.35">
      <c r="A143" s="16" t="s">
        <v>176</v>
      </c>
      <c r="B143" s="27" t="s">
        <v>72</v>
      </c>
      <c r="C143" s="150"/>
      <c r="D143" s="148"/>
      <c r="E143" s="148"/>
      <c r="F143" s="148"/>
      <c r="G143" s="148"/>
      <c r="H143" s="149"/>
    </row>
    <row r="144" spans="1:11" x14ac:dyDescent="0.35">
      <c r="A144" s="16" t="s">
        <v>177</v>
      </c>
      <c r="B144" s="27" t="s">
        <v>2</v>
      </c>
      <c r="C144" s="150">
        <v>2</v>
      </c>
      <c r="D144" s="148"/>
      <c r="E144" s="148"/>
      <c r="F144" s="148"/>
      <c r="G144" s="148"/>
      <c r="H144" s="149"/>
    </row>
    <row r="145" spans="1:8" x14ac:dyDescent="0.35">
      <c r="A145" s="16" t="s">
        <v>178</v>
      </c>
      <c r="B145" s="27" t="s">
        <v>3</v>
      </c>
      <c r="C145" s="150"/>
      <c r="D145" s="148"/>
      <c r="E145" s="148"/>
      <c r="F145" s="148"/>
      <c r="G145" s="148"/>
      <c r="H145" s="149"/>
    </row>
    <row r="146" spans="1:8" x14ac:dyDescent="0.35">
      <c r="A146" s="16" t="s">
        <v>179</v>
      </c>
      <c r="B146" s="27" t="s">
        <v>4</v>
      </c>
      <c r="C146" s="150">
        <v>5</v>
      </c>
      <c r="D146" s="148"/>
      <c r="E146" s="148"/>
      <c r="F146" s="148"/>
      <c r="G146" s="148"/>
      <c r="H146" s="149"/>
    </row>
    <row r="147" spans="1:8" x14ac:dyDescent="0.35">
      <c r="A147" s="16" t="s">
        <v>180</v>
      </c>
      <c r="B147" s="27" t="s">
        <v>5</v>
      </c>
      <c r="C147" s="150"/>
      <c r="D147" s="148"/>
      <c r="E147" s="148"/>
      <c r="F147" s="148"/>
      <c r="G147" s="148"/>
      <c r="H147" s="149"/>
    </row>
    <row r="148" spans="1:8" x14ac:dyDescent="0.35">
      <c r="A148" s="16" t="s">
        <v>181</v>
      </c>
      <c r="B148" s="27" t="s">
        <v>6</v>
      </c>
      <c r="C148" s="150"/>
      <c r="D148" s="148"/>
      <c r="E148" s="148"/>
      <c r="F148" s="148"/>
      <c r="G148" s="148"/>
      <c r="H148" s="149"/>
    </row>
    <row r="149" spans="1:8" x14ac:dyDescent="0.35">
      <c r="A149" s="16" t="s">
        <v>182</v>
      </c>
      <c r="B149" s="27" t="s">
        <v>7</v>
      </c>
      <c r="C149" s="150"/>
      <c r="D149" s="148"/>
      <c r="E149" s="148"/>
      <c r="F149" s="148"/>
      <c r="G149" s="148"/>
      <c r="H149" s="149"/>
    </row>
    <row r="150" spans="1:8" ht="31" x14ac:dyDescent="0.35">
      <c r="A150" s="16" t="s">
        <v>183</v>
      </c>
      <c r="B150" s="27" t="s">
        <v>33</v>
      </c>
      <c r="C150" s="150">
        <v>3</v>
      </c>
      <c r="D150" s="148"/>
      <c r="E150" s="148"/>
      <c r="F150" s="148"/>
      <c r="G150" s="148"/>
      <c r="H150" s="149"/>
    </row>
    <row r="151" spans="1:8" ht="46.5" x14ac:dyDescent="0.35">
      <c r="A151" s="16" t="s">
        <v>184</v>
      </c>
      <c r="B151" s="27" t="s">
        <v>73</v>
      </c>
      <c r="C151" s="150">
        <v>1</v>
      </c>
      <c r="D151" s="148"/>
      <c r="E151" s="148"/>
      <c r="F151" s="148"/>
      <c r="G151" s="148"/>
      <c r="H151" s="149"/>
    </row>
    <row r="152" spans="1:8" ht="31" x14ac:dyDescent="0.35">
      <c r="A152" s="16" t="s">
        <v>185</v>
      </c>
      <c r="B152" s="27" t="s">
        <v>188</v>
      </c>
      <c r="C152" s="150">
        <v>1</v>
      </c>
      <c r="D152" s="148"/>
      <c r="E152" s="148"/>
      <c r="F152" s="148"/>
      <c r="G152" s="148"/>
      <c r="H152" s="149"/>
    </row>
    <row r="153" spans="1:8" x14ac:dyDescent="0.35">
      <c r="A153" s="16" t="s">
        <v>215</v>
      </c>
      <c r="B153" s="27" t="s">
        <v>189</v>
      </c>
      <c r="C153" s="150"/>
      <c r="D153" s="148"/>
      <c r="E153" s="148"/>
      <c r="F153" s="148"/>
      <c r="G153" s="148"/>
      <c r="H153" s="149"/>
    </row>
    <row r="154" spans="1:8" x14ac:dyDescent="0.35">
      <c r="A154" s="16" t="s">
        <v>216</v>
      </c>
      <c r="B154" s="27" t="s">
        <v>190</v>
      </c>
      <c r="C154" s="150"/>
      <c r="D154" s="148"/>
      <c r="E154" s="148"/>
      <c r="F154" s="148"/>
      <c r="G154" s="148"/>
      <c r="H154" s="149"/>
    </row>
    <row r="155" spans="1:8" ht="31" x14ac:dyDescent="0.35">
      <c r="A155" s="16" t="s">
        <v>217</v>
      </c>
      <c r="B155" s="27" t="s">
        <v>220</v>
      </c>
      <c r="C155" s="150">
        <v>6</v>
      </c>
      <c r="D155" s="148"/>
      <c r="E155" s="148"/>
      <c r="F155" s="148"/>
      <c r="G155" s="148"/>
      <c r="H155" s="149"/>
    </row>
    <row r="156" spans="1:8" x14ac:dyDescent="0.35">
      <c r="A156" s="16" t="s">
        <v>218</v>
      </c>
      <c r="B156" s="27" t="s">
        <v>34</v>
      </c>
      <c r="C156" s="150">
        <v>1</v>
      </c>
      <c r="D156" s="148"/>
      <c r="E156" s="148"/>
      <c r="F156" s="148"/>
      <c r="G156" s="148"/>
      <c r="H156" s="149"/>
    </row>
    <row r="157" spans="1:8" x14ac:dyDescent="0.35">
      <c r="A157" s="4"/>
      <c r="B157" s="15"/>
      <c r="C157" s="161"/>
      <c r="D157" s="161"/>
      <c r="E157" s="161"/>
      <c r="F157" s="161"/>
      <c r="G157" s="161"/>
      <c r="H157" s="161"/>
    </row>
    <row r="158" spans="1:8" x14ac:dyDescent="0.35">
      <c r="A158" s="4"/>
      <c r="B158" s="15"/>
      <c r="C158" s="161"/>
      <c r="D158" s="161"/>
      <c r="E158" s="161"/>
      <c r="F158" s="161"/>
      <c r="G158" s="161"/>
      <c r="H158" s="161"/>
    </row>
    <row r="159" spans="1:8" x14ac:dyDescent="0.35">
      <c r="A159" s="4"/>
      <c r="B159" s="15"/>
      <c r="C159" s="161"/>
      <c r="D159" s="161"/>
      <c r="E159" s="161"/>
      <c r="F159" s="161"/>
      <c r="G159" s="161"/>
      <c r="H159" s="161"/>
    </row>
    <row r="160" spans="1:8" x14ac:dyDescent="0.35">
      <c r="A160" s="4"/>
      <c r="B160" s="15"/>
      <c r="C160" s="161"/>
      <c r="D160" s="161"/>
      <c r="E160" s="161"/>
      <c r="F160" s="161"/>
      <c r="G160" s="161"/>
      <c r="H160" s="161"/>
    </row>
    <row r="161" spans="1:8" x14ac:dyDescent="0.35">
      <c r="A161" s="4"/>
      <c r="B161" s="15"/>
      <c r="C161" s="161"/>
      <c r="D161" s="161"/>
      <c r="E161" s="161"/>
      <c r="F161" s="161"/>
      <c r="G161" s="161"/>
      <c r="H161" s="161"/>
    </row>
    <row r="162" spans="1:8" x14ac:dyDescent="0.35">
      <c r="A162" s="4"/>
      <c r="B162" s="15"/>
      <c r="C162" s="161"/>
      <c r="D162" s="161"/>
      <c r="E162" s="161"/>
      <c r="F162" s="161"/>
      <c r="G162" s="161"/>
      <c r="H162" s="161"/>
    </row>
    <row r="163" spans="1:8" x14ac:dyDescent="0.35">
      <c r="A163" s="4"/>
      <c r="B163" s="15"/>
      <c r="C163" s="161"/>
      <c r="D163" s="161"/>
      <c r="E163" s="161"/>
      <c r="F163" s="161"/>
      <c r="G163" s="161"/>
      <c r="H163" s="161"/>
    </row>
    <row r="164" spans="1:8" x14ac:dyDescent="0.35">
      <c r="A164" s="4"/>
      <c r="B164" s="15"/>
      <c r="C164" s="161"/>
      <c r="D164" s="161"/>
      <c r="E164" s="161"/>
      <c r="F164" s="161"/>
      <c r="G164" s="161"/>
      <c r="H164" s="161"/>
    </row>
    <row r="165" spans="1:8" x14ac:dyDescent="0.35">
      <c r="A165" s="4"/>
      <c r="B165" s="15"/>
      <c r="C165" s="161"/>
      <c r="D165" s="161"/>
      <c r="E165" s="161"/>
      <c r="F165" s="161"/>
      <c r="G165" s="161"/>
      <c r="H165" s="161"/>
    </row>
    <row r="166" spans="1:8" x14ac:dyDescent="0.35">
      <c r="A166" s="4"/>
      <c r="B166" s="15"/>
      <c r="C166" s="161"/>
      <c r="D166" s="161"/>
      <c r="E166" s="161"/>
      <c r="F166" s="161"/>
      <c r="G166" s="161"/>
      <c r="H166" s="161"/>
    </row>
    <row r="167" spans="1:8" x14ac:dyDescent="0.35">
      <c r="A167" s="4"/>
      <c r="B167" s="22"/>
      <c r="C167" s="161"/>
      <c r="D167" s="161"/>
      <c r="E167" s="161"/>
      <c r="F167" s="161"/>
      <c r="G167" s="161"/>
      <c r="H167" s="161"/>
    </row>
    <row r="168" spans="1:8" x14ac:dyDescent="0.35">
      <c r="A168" s="4"/>
      <c r="B168" s="15"/>
      <c r="C168" s="161"/>
      <c r="D168" s="161"/>
      <c r="E168" s="161"/>
      <c r="F168" s="161"/>
      <c r="G168" s="161"/>
      <c r="H168" s="161"/>
    </row>
  </sheetData>
  <mergeCells count="110">
    <mergeCell ref="C141:H141"/>
    <mergeCell ref="C143:H143"/>
    <mergeCell ref="C139:H139"/>
    <mergeCell ref="C140:H140"/>
    <mergeCell ref="C142:H142"/>
    <mergeCell ref="C149:H149"/>
    <mergeCell ref="C150:H150"/>
    <mergeCell ref="C151:H151"/>
    <mergeCell ref="C144:H144"/>
    <mergeCell ref="C145:H145"/>
    <mergeCell ref="C146:H146"/>
    <mergeCell ref="C147:H147"/>
    <mergeCell ref="C148:H148"/>
    <mergeCell ref="C69:H69"/>
    <mergeCell ref="C70:H70"/>
    <mergeCell ref="C71:H71"/>
    <mergeCell ref="C72:H72"/>
    <mergeCell ref="C73:H73"/>
    <mergeCell ref="C74:H74"/>
    <mergeCell ref="C75:H75"/>
    <mergeCell ref="C76:H76"/>
    <mergeCell ref="C77:H77"/>
    <mergeCell ref="C58:H58"/>
    <mergeCell ref="C59:H59"/>
    <mergeCell ref="C60:H60"/>
    <mergeCell ref="C61:H61"/>
    <mergeCell ref="C62:H62"/>
    <mergeCell ref="C63:H63"/>
    <mergeCell ref="C64:H64"/>
    <mergeCell ref="C68:H68"/>
    <mergeCell ref="C65:H65"/>
    <mergeCell ref="C66:H66"/>
    <mergeCell ref="C67:H67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45:H45"/>
    <mergeCell ref="C38:H38"/>
    <mergeCell ref="C39:H39"/>
    <mergeCell ref="C40:H40"/>
    <mergeCell ref="C41:H41"/>
    <mergeCell ref="C44:H44"/>
    <mergeCell ref="C46:H46"/>
    <mergeCell ref="C47:H47"/>
    <mergeCell ref="C48:H48"/>
    <mergeCell ref="C31:H31"/>
    <mergeCell ref="C32:H32"/>
    <mergeCell ref="C33:H33"/>
    <mergeCell ref="C34:H34"/>
    <mergeCell ref="C35:H35"/>
    <mergeCell ref="C36:H36"/>
    <mergeCell ref="C37:H37"/>
    <mergeCell ref="C42:H42"/>
    <mergeCell ref="C43:H43"/>
    <mergeCell ref="C87:H87"/>
    <mergeCell ref="C88:H88"/>
    <mergeCell ref="C89:H89"/>
    <mergeCell ref="C90:H90"/>
    <mergeCell ref="C119:H119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83:H83"/>
    <mergeCell ref="C84:H84"/>
    <mergeCell ref="C85:H85"/>
    <mergeCell ref="C78:H78"/>
    <mergeCell ref="C79:H79"/>
    <mergeCell ref="C80:H80"/>
    <mergeCell ref="C81:H81"/>
    <mergeCell ref="C82:H82"/>
    <mergeCell ref="C86:H86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2:K168"/>
  <sheetViews>
    <sheetView topLeftCell="A73" zoomScale="80" zoomScaleNormal="80" workbookViewId="0">
      <selection activeCell="J164" sqref="J164"/>
    </sheetView>
  </sheetViews>
  <sheetFormatPr defaultRowHeight="15.5" x14ac:dyDescent="0.35"/>
  <cols>
    <col min="2" max="2" width="49.83203125" customWidth="1"/>
    <col min="3" max="3" width="6" customWidth="1"/>
    <col min="4" max="4" width="3.75" customWidth="1"/>
    <col min="5" max="5" width="4.08203125" customWidth="1"/>
    <col min="6" max="6" width="4.75" customWidth="1"/>
    <col min="7" max="7" width="5.58203125" customWidth="1"/>
    <col min="8" max="8" width="3.75" customWidth="1"/>
    <col min="9" max="9" width="10.75" customWidth="1"/>
  </cols>
  <sheetData>
    <row r="12" spans="1:11" x14ac:dyDescent="0.35">
      <c r="A12" s="51" t="s">
        <v>85</v>
      </c>
      <c r="B12" s="52" t="s">
        <v>28</v>
      </c>
      <c r="C12" s="169" t="s">
        <v>29</v>
      </c>
      <c r="D12" s="170"/>
      <c r="E12" s="170"/>
      <c r="F12" s="170"/>
      <c r="G12" s="170"/>
      <c r="H12" s="171"/>
      <c r="I12" s="48"/>
      <c r="J12" s="48"/>
      <c r="K12" s="48"/>
    </row>
    <row r="13" spans="1:11" x14ac:dyDescent="0.35">
      <c r="A13" s="53">
        <v>1</v>
      </c>
      <c r="B13" s="54" t="s">
        <v>226</v>
      </c>
      <c r="C13" s="163">
        <v>23</v>
      </c>
      <c r="D13" s="164"/>
      <c r="E13" s="164"/>
      <c r="F13" s="164"/>
      <c r="G13" s="164"/>
      <c r="H13" s="165"/>
      <c r="I13" s="48"/>
      <c r="J13" s="48"/>
      <c r="K13" s="48"/>
    </row>
    <row r="14" spans="1:11" ht="31" x14ac:dyDescent="0.35">
      <c r="A14" s="53" t="s">
        <v>47</v>
      </c>
      <c r="B14" s="54" t="s">
        <v>227</v>
      </c>
      <c r="C14" s="163"/>
      <c r="D14" s="164"/>
      <c r="E14" s="164"/>
      <c r="F14" s="164"/>
      <c r="G14" s="164"/>
      <c r="H14" s="165"/>
      <c r="I14" s="48"/>
      <c r="J14" s="48"/>
      <c r="K14" s="48"/>
    </row>
    <row r="15" spans="1:11" x14ac:dyDescent="0.35">
      <c r="A15" s="53">
        <v>2</v>
      </c>
      <c r="B15" s="55" t="s">
        <v>228</v>
      </c>
      <c r="C15" s="166">
        <f>SUM(C18:H36)</f>
        <v>0</v>
      </c>
      <c r="D15" s="167"/>
      <c r="E15" s="167"/>
      <c r="F15" s="167"/>
      <c r="G15" s="167"/>
      <c r="H15" s="168"/>
      <c r="I15" s="48"/>
      <c r="J15" s="48"/>
      <c r="K15" s="48"/>
    </row>
    <row r="16" spans="1:11" ht="31" x14ac:dyDescent="0.35">
      <c r="A16" s="53" t="s">
        <v>90</v>
      </c>
      <c r="B16" s="54" t="s">
        <v>227</v>
      </c>
      <c r="C16" s="163"/>
      <c r="D16" s="164"/>
      <c r="E16" s="164"/>
      <c r="F16" s="164"/>
      <c r="G16" s="164"/>
      <c r="H16" s="165"/>
      <c r="I16" s="48"/>
      <c r="J16" s="48"/>
      <c r="K16" s="48"/>
    </row>
    <row r="17" spans="1:11" x14ac:dyDescent="0.35">
      <c r="A17" s="53" t="s">
        <v>91</v>
      </c>
      <c r="B17" s="56" t="s">
        <v>42</v>
      </c>
      <c r="C17" s="163"/>
      <c r="D17" s="164"/>
      <c r="E17" s="164"/>
      <c r="F17" s="164"/>
      <c r="G17" s="164"/>
      <c r="H17" s="165"/>
      <c r="I17" s="48"/>
      <c r="J17" s="48"/>
      <c r="K17" s="48"/>
    </row>
    <row r="18" spans="1:11" x14ac:dyDescent="0.35">
      <c r="A18" s="53" t="s">
        <v>92</v>
      </c>
      <c r="B18" s="56" t="s">
        <v>229</v>
      </c>
      <c r="C18" s="163"/>
      <c r="D18" s="164"/>
      <c r="E18" s="164"/>
      <c r="F18" s="164"/>
      <c r="G18" s="164"/>
      <c r="H18" s="165"/>
      <c r="I18" s="48"/>
      <c r="J18" s="48"/>
      <c r="K18" s="48"/>
    </row>
    <row r="19" spans="1:11" ht="31" x14ac:dyDescent="0.35">
      <c r="A19" s="53" t="s">
        <v>93</v>
      </c>
      <c r="B19" s="56" t="s">
        <v>230</v>
      </c>
      <c r="C19" s="163"/>
      <c r="D19" s="164"/>
      <c r="E19" s="164"/>
      <c r="F19" s="164"/>
      <c r="G19" s="164"/>
      <c r="H19" s="165"/>
      <c r="I19" s="48"/>
      <c r="J19" s="48"/>
      <c r="K19" s="48"/>
    </row>
    <row r="20" spans="1:11" ht="46.5" x14ac:dyDescent="0.35">
      <c r="A20" s="53" t="s">
        <v>94</v>
      </c>
      <c r="B20" s="56" t="s">
        <v>231</v>
      </c>
      <c r="C20" s="163"/>
      <c r="D20" s="164"/>
      <c r="E20" s="164"/>
      <c r="F20" s="164"/>
      <c r="G20" s="164"/>
      <c r="H20" s="165"/>
      <c r="I20" s="48"/>
      <c r="J20" s="48"/>
      <c r="K20" s="48"/>
    </row>
    <row r="21" spans="1:11" x14ac:dyDescent="0.35">
      <c r="A21" s="53" t="s">
        <v>95</v>
      </c>
      <c r="B21" s="56" t="s">
        <v>232</v>
      </c>
      <c r="C21" s="163"/>
      <c r="D21" s="164"/>
      <c r="E21" s="164"/>
      <c r="F21" s="164"/>
      <c r="G21" s="164"/>
      <c r="H21" s="165"/>
      <c r="I21" s="48"/>
      <c r="J21" s="48"/>
      <c r="K21" s="48"/>
    </row>
    <row r="22" spans="1:11" x14ac:dyDescent="0.35">
      <c r="A22" s="53" t="s">
        <v>96</v>
      </c>
      <c r="B22" s="56" t="s">
        <v>233</v>
      </c>
      <c r="C22" s="163"/>
      <c r="D22" s="164"/>
      <c r="E22" s="164"/>
      <c r="F22" s="164"/>
      <c r="G22" s="164"/>
      <c r="H22" s="165"/>
      <c r="I22" s="48"/>
      <c r="J22" s="48"/>
      <c r="K22" s="48"/>
    </row>
    <row r="23" spans="1:11" x14ac:dyDescent="0.35">
      <c r="A23" s="53" t="s">
        <v>97</v>
      </c>
      <c r="B23" s="56" t="s">
        <v>234</v>
      </c>
      <c r="C23" s="163"/>
      <c r="D23" s="164"/>
      <c r="E23" s="164"/>
      <c r="F23" s="164"/>
      <c r="G23" s="164"/>
      <c r="H23" s="165"/>
      <c r="I23" s="48"/>
      <c r="J23" s="48"/>
      <c r="K23" s="48"/>
    </row>
    <row r="24" spans="1:11" x14ac:dyDescent="0.35">
      <c r="A24" s="53" t="s">
        <v>98</v>
      </c>
      <c r="B24" s="56" t="s">
        <v>235</v>
      </c>
      <c r="C24" s="163"/>
      <c r="D24" s="164"/>
      <c r="E24" s="164"/>
      <c r="F24" s="164"/>
      <c r="G24" s="164"/>
      <c r="H24" s="165"/>
      <c r="I24" s="48"/>
      <c r="J24" s="48"/>
      <c r="K24" s="48"/>
    </row>
    <row r="25" spans="1:11" x14ac:dyDescent="0.35">
      <c r="A25" s="53" t="s">
        <v>99</v>
      </c>
      <c r="B25" s="56" t="s">
        <v>236</v>
      </c>
      <c r="C25" s="163"/>
      <c r="D25" s="164"/>
      <c r="E25" s="164"/>
      <c r="F25" s="164"/>
      <c r="G25" s="164"/>
      <c r="H25" s="165"/>
      <c r="I25" s="48"/>
      <c r="J25" s="48"/>
      <c r="K25" s="48"/>
    </row>
    <row r="26" spans="1:11" x14ac:dyDescent="0.35">
      <c r="A26" s="53" t="s">
        <v>100</v>
      </c>
      <c r="B26" s="57" t="s">
        <v>237</v>
      </c>
      <c r="C26" s="163">
        <v>0</v>
      </c>
      <c r="D26" s="164"/>
      <c r="E26" s="164"/>
      <c r="F26" s="164"/>
      <c r="G26" s="164"/>
      <c r="H26" s="165"/>
      <c r="I26" s="48"/>
      <c r="J26" s="48"/>
      <c r="K26" s="48"/>
    </row>
    <row r="27" spans="1:11" x14ac:dyDescent="0.35">
      <c r="A27" s="53" t="s">
        <v>101</v>
      </c>
      <c r="B27" s="19" t="s">
        <v>238</v>
      </c>
      <c r="C27" s="163"/>
      <c r="D27" s="164"/>
      <c r="E27" s="164"/>
      <c r="F27" s="164"/>
      <c r="G27" s="164"/>
      <c r="H27" s="165"/>
      <c r="I27" s="48"/>
      <c r="J27" s="48"/>
      <c r="K27" s="48"/>
    </row>
    <row r="28" spans="1:11" x14ac:dyDescent="0.35">
      <c r="A28" s="53" t="s">
        <v>102</v>
      </c>
      <c r="B28" s="19" t="s">
        <v>239</v>
      </c>
      <c r="C28" s="163"/>
      <c r="D28" s="164"/>
      <c r="E28" s="164"/>
      <c r="F28" s="164"/>
      <c r="G28" s="164"/>
      <c r="H28" s="165"/>
      <c r="I28" s="48"/>
      <c r="J28" s="48"/>
      <c r="K28" s="48"/>
    </row>
    <row r="29" spans="1:11" x14ac:dyDescent="0.35">
      <c r="A29" s="53" t="s">
        <v>103</v>
      </c>
      <c r="B29" s="19" t="s">
        <v>57</v>
      </c>
      <c r="C29" s="163"/>
      <c r="D29" s="164"/>
      <c r="E29" s="164"/>
      <c r="F29" s="164"/>
      <c r="G29" s="164"/>
      <c r="H29" s="165"/>
      <c r="I29" s="48"/>
      <c r="J29" s="48"/>
      <c r="K29" s="48"/>
    </row>
    <row r="30" spans="1:11" ht="31" x14ac:dyDescent="0.35">
      <c r="A30" s="53" t="s">
        <v>104</v>
      </c>
      <c r="B30" s="25" t="s">
        <v>58</v>
      </c>
      <c r="C30" s="163"/>
      <c r="D30" s="164"/>
      <c r="E30" s="164"/>
      <c r="F30" s="164"/>
      <c r="G30" s="164"/>
      <c r="H30" s="165"/>
      <c r="I30" s="48"/>
      <c r="J30" s="48"/>
      <c r="K30" s="48"/>
    </row>
    <row r="31" spans="1:11" ht="46.5" x14ac:dyDescent="0.35">
      <c r="A31" s="53" t="s">
        <v>191</v>
      </c>
      <c r="B31" s="25" t="s">
        <v>59</v>
      </c>
      <c r="C31" s="163"/>
      <c r="D31" s="164"/>
      <c r="E31" s="164"/>
      <c r="F31" s="164"/>
      <c r="G31" s="164"/>
      <c r="H31" s="165"/>
      <c r="I31" s="48"/>
      <c r="J31" s="48"/>
      <c r="K31" s="48"/>
    </row>
    <row r="32" spans="1:11" ht="31" x14ac:dyDescent="0.35">
      <c r="A32" s="53" t="s">
        <v>192</v>
      </c>
      <c r="B32" s="25" t="s">
        <v>188</v>
      </c>
      <c r="C32" s="163"/>
      <c r="D32" s="164"/>
      <c r="E32" s="164"/>
      <c r="F32" s="164"/>
      <c r="G32" s="164"/>
      <c r="H32" s="165"/>
      <c r="I32" s="48"/>
      <c r="J32" s="48"/>
      <c r="K32" s="48"/>
    </row>
    <row r="33" spans="1:11" x14ac:dyDescent="0.35">
      <c r="A33" s="53" t="s">
        <v>206</v>
      </c>
      <c r="B33" s="25" t="s">
        <v>189</v>
      </c>
      <c r="C33" s="163"/>
      <c r="D33" s="164"/>
      <c r="E33" s="164"/>
      <c r="F33" s="164"/>
      <c r="G33" s="164"/>
      <c r="H33" s="165"/>
      <c r="I33" s="48"/>
      <c r="J33" s="48"/>
      <c r="K33" s="48"/>
    </row>
    <row r="34" spans="1:11" x14ac:dyDescent="0.35">
      <c r="A34" s="53" t="s">
        <v>207</v>
      </c>
      <c r="B34" s="25" t="s">
        <v>190</v>
      </c>
      <c r="C34" s="163"/>
      <c r="D34" s="164"/>
      <c r="E34" s="164"/>
      <c r="F34" s="164"/>
      <c r="G34" s="164"/>
      <c r="H34" s="165"/>
      <c r="I34" s="48"/>
      <c r="J34" s="48"/>
      <c r="K34" s="48"/>
    </row>
    <row r="35" spans="1:11" ht="31" x14ac:dyDescent="0.35">
      <c r="A35" s="53" t="s">
        <v>208</v>
      </c>
      <c r="B35" s="25" t="s">
        <v>220</v>
      </c>
      <c r="C35" s="163">
        <v>0</v>
      </c>
      <c r="D35" s="164"/>
      <c r="E35" s="164"/>
      <c r="F35" s="164"/>
      <c r="G35" s="164"/>
      <c r="H35" s="165"/>
      <c r="I35" s="48"/>
      <c r="J35" s="48"/>
      <c r="K35" s="48"/>
    </row>
    <row r="36" spans="1:11" x14ac:dyDescent="0.35">
      <c r="A36" s="53" t="s">
        <v>209</v>
      </c>
      <c r="B36" s="19" t="s">
        <v>34</v>
      </c>
      <c r="C36" s="163">
        <v>0</v>
      </c>
      <c r="D36" s="164"/>
      <c r="E36" s="164"/>
      <c r="F36" s="164"/>
      <c r="G36" s="164"/>
      <c r="H36" s="165"/>
      <c r="I36" s="48"/>
      <c r="J36" s="48"/>
      <c r="K36" s="48"/>
    </row>
    <row r="37" spans="1:11" x14ac:dyDescent="0.35">
      <c r="A37" s="53">
        <v>3</v>
      </c>
      <c r="B37" s="58" t="s">
        <v>8</v>
      </c>
      <c r="C37" s="166">
        <f>SUM(C38,C45,C46,C47,C48,C49)</f>
        <v>0</v>
      </c>
      <c r="D37" s="167"/>
      <c r="E37" s="167"/>
      <c r="F37" s="167"/>
      <c r="G37" s="167"/>
      <c r="H37" s="168"/>
      <c r="I37" s="48"/>
      <c r="J37" s="48"/>
      <c r="K37" s="48"/>
    </row>
    <row r="38" spans="1:11" x14ac:dyDescent="0.35">
      <c r="A38" s="53" t="s">
        <v>17</v>
      </c>
      <c r="B38" s="54" t="s">
        <v>35</v>
      </c>
      <c r="C38" s="166">
        <f>SUM(C39:H44)</f>
        <v>0</v>
      </c>
      <c r="D38" s="167"/>
      <c r="E38" s="167"/>
      <c r="F38" s="167"/>
      <c r="G38" s="167"/>
      <c r="H38" s="168"/>
      <c r="I38" s="48"/>
      <c r="J38" s="48"/>
      <c r="K38" s="48"/>
    </row>
    <row r="39" spans="1:11" x14ac:dyDescent="0.35">
      <c r="A39" s="53" t="s">
        <v>105</v>
      </c>
      <c r="B39" s="54" t="s">
        <v>36</v>
      </c>
      <c r="C39" s="163"/>
      <c r="D39" s="164"/>
      <c r="E39" s="164"/>
      <c r="F39" s="164"/>
      <c r="G39" s="164"/>
      <c r="H39" s="165"/>
      <c r="I39" s="48"/>
      <c r="J39" s="48"/>
      <c r="K39" s="48"/>
    </row>
    <row r="40" spans="1:11" x14ac:dyDescent="0.35">
      <c r="A40" s="53" t="s">
        <v>106</v>
      </c>
      <c r="B40" s="54" t="s">
        <v>37</v>
      </c>
      <c r="C40" s="163"/>
      <c r="D40" s="164"/>
      <c r="E40" s="164"/>
      <c r="F40" s="164"/>
      <c r="G40" s="164"/>
      <c r="H40" s="165"/>
      <c r="I40" s="48"/>
      <c r="J40" s="48"/>
      <c r="K40" s="48"/>
    </row>
    <row r="41" spans="1:11" x14ac:dyDescent="0.35">
      <c r="A41" s="53" t="s">
        <v>107</v>
      </c>
      <c r="B41" s="54" t="s">
        <v>38</v>
      </c>
      <c r="C41" s="163"/>
      <c r="D41" s="164"/>
      <c r="E41" s="164"/>
      <c r="F41" s="164"/>
      <c r="G41" s="164"/>
      <c r="H41" s="165"/>
      <c r="I41" s="48"/>
      <c r="J41" s="48"/>
      <c r="K41" s="48"/>
    </row>
    <row r="42" spans="1:11" x14ac:dyDescent="0.35">
      <c r="A42" s="53" t="s">
        <v>108</v>
      </c>
      <c r="B42" s="54" t="s">
        <v>39</v>
      </c>
      <c r="C42" s="163"/>
      <c r="D42" s="164"/>
      <c r="E42" s="164"/>
      <c r="F42" s="164"/>
      <c r="G42" s="164"/>
      <c r="H42" s="165"/>
      <c r="I42" s="48"/>
      <c r="J42" s="48"/>
      <c r="K42" s="48"/>
    </row>
    <row r="43" spans="1:11" x14ac:dyDescent="0.35">
      <c r="A43" s="53" t="s">
        <v>109</v>
      </c>
      <c r="B43" s="54" t="s">
        <v>40</v>
      </c>
      <c r="C43" s="163"/>
      <c r="D43" s="164"/>
      <c r="E43" s="164"/>
      <c r="F43" s="164"/>
      <c r="G43" s="164"/>
      <c r="H43" s="165"/>
      <c r="I43" s="48"/>
      <c r="J43" s="48"/>
      <c r="K43" s="48"/>
    </row>
    <row r="44" spans="1:11" x14ac:dyDescent="0.35">
      <c r="A44" s="53" t="s">
        <v>110</v>
      </c>
      <c r="B44" s="54" t="s">
        <v>41</v>
      </c>
      <c r="C44" s="163"/>
      <c r="D44" s="164"/>
      <c r="E44" s="164"/>
      <c r="F44" s="164"/>
      <c r="G44" s="164"/>
      <c r="H44" s="165"/>
      <c r="I44" s="48"/>
      <c r="J44" s="48"/>
      <c r="K44" s="48"/>
    </row>
    <row r="45" spans="1:11" x14ac:dyDescent="0.35">
      <c r="A45" s="53" t="s">
        <v>18</v>
      </c>
      <c r="B45" s="56" t="s">
        <v>61</v>
      </c>
      <c r="C45" s="163"/>
      <c r="D45" s="164"/>
      <c r="E45" s="164"/>
      <c r="F45" s="164"/>
      <c r="G45" s="164"/>
      <c r="H45" s="165"/>
      <c r="I45" s="48"/>
      <c r="J45" s="48"/>
      <c r="K45" s="48"/>
    </row>
    <row r="46" spans="1:11" x14ac:dyDescent="0.35">
      <c r="A46" s="53" t="s">
        <v>111</v>
      </c>
      <c r="B46" s="56" t="s">
        <v>9</v>
      </c>
      <c r="C46" s="163"/>
      <c r="D46" s="164"/>
      <c r="E46" s="164"/>
      <c r="F46" s="164"/>
      <c r="G46" s="164"/>
      <c r="H46" s="165"/>
      <c r="I46" s="48"/>
      <c r="J46" s="48"/>
      <c r="K46" s="48"/>
    </row>
    <row r="47" spans="1:11" x14ac:dyDescent="0.35">
      <c r="A47" s="53" t="s">
        <v>112</v>
      </c>
      <c r="B47" s="56" t="s">
        <v>10</v>
      </c>
      <c r="C47" s="163"/>
      <c r="D47" s="164"/>
      <c r="E47" s="164"/>
      <c r="F47" s="164"/>
      <c r="G47" s="164"/>
      <c r="H47" s="165"/>
      <c r="I47" s="48"/>
      <c r="J47" s="48"/>
      <c r="K47" s="48"/>
    </row>
    <row r="48" spans="1:11" x14ac:dyDescent="0.35">
      <c r="A48" s="53" t="s">
        <v>113</v>
      </c>
      <c r="B48" s="56" t="s">
        <v>11</v>
      </c>
      <c r="C48" s="163"/>
      <c r="D48" s="164"/>
      <c r="E48" s="164"/>
      <c r="F48" s="164"/>
      <c r="G48" s="164"/>
      <c r="H48" s="165"/>
      <c r="I48" s="48"/>
      <c r="J48" s="48"/>
      <c r="K48" s="48"/>
    </row>
    <row r="49" spans="1:11" x14ac:dyDescent="0.35">
      <c r="A49" s="53" t="s">
        <v>114</v>
      </c>
      <c r="B49" s="56" t="s">
        <v>12</v>
      </c>
      <c r="C49" s="163"/>
      <c r="D49" s="164"/>
      <c r="E49" s="164"/>
      <c r="F49" s="164"/>
      <c r="G49" s="164"/>
      <c r="H49" s="165"/>
      <c r="I49" s="48"/>
      <c r="J49" s="48"/>
      <c r="K49" s="48"/>
    </row>
    <row r="50" spans="1:11" x14ac:dyDescent="0.35">
      <c r="A50" s="53">
        <v>4</v>
      </c>
      <c r="B50" s="54" t="s">
        <v>62</v>
      </c>
      <c r="C50" s="166">
        <f>SUM(C53:H65,C67:H72)</f>
        <v>3</v>
      </c>
      <c r="D50" s="167"/>
      <c r="E50" s="167"/>
      <c r="F50" s="167"/>
      <c r="G50" s="167"/>
      <c r="H50" s="168"/>
      <c r="I50" s="48"/>
      <c r="J50" s="48"/>
      <c r="K50" s="48"/>
    </row>
    <row r="51" spans="1:11" ht="31" x14ac:dyDescent="0.35">
      <c r="A51" s="53" t="s">
        <v>19</v>
      </c>
      <c r="B51" s="54" t="s">
        <v>48</v>
      </c>
      <c r="C51" s="163"/>
      <c r="D51" s="164"/>
      <c r="E51" s="164"/>
      <c r="F51" s="164"/>
      <c r="G51" s="164"/>
      <c r="H51" s="165"/>
      <c r="I51" s="48"/>
      <c r="J51" s="48"/>
      <c r="K51" s="48"/>
    </row>
    <row r="52" spans="1:11" x14ac:dyDescent="0.35">
      <c r="A52" s="49">
        <v>5</v>
      </c>
      <c r="B52" s="56" t="s">
        <v>63</v>
      </c>
      <c r="C52" s="166">
        <f>SUM(C53:H65,C67:H72)</f>
        <v>3</v>
      </c>
      <c r="D52" s="167"/>
      <c r="E52" s="167"/>
      <c r="F52" s="167"/>
      <c r="G52" s="167"/>
      <c r="H52" s="168"/>
      <c r="I52" s="48"/>
      <c r="J52" s="59"/>
      <c r="K52" s="59"/>
    </row>
    <row r="53" spans="1:11" x14ac:dyDescent="0.35">
      <c r="A53" s="53" t="s">
        <v>20</v>
      </c>
      <c r="B53" s="57" t="s">
        <v>0</v>
      </c>
      <c r="C53" s="163"/>
      <c r="D53" s="164"/>
      <c r="E53" s="164"/>
      <c r="F53" s="164"/>
      <c r="G53" s="164"/>
      <c r="H53" s="165"/>
      <c r="I53" s="48"/>
      <c r="J53" s="48"/>
      <c r="K53" s="48"/>
    </row>
    <row r="54" spans="1:11" ht="31" x14ac:dyDescent="0.35">
      <c r="A54" s="60" t="s">
        <v>115</v>
      </c>
      <c r="B54" s="35" t="s">
        <v>186</v>
      </c>
      <c r="C54" s="164"/>
      <c r="D54" s="164"/>
      <c r="E54" s="164"/>
      <c r="F54" s="164"/>
      <c r="G54" s="164"/>
      <c r="H54" s="165"/>
      <c r="I54" s="48"/>
      <c r="J54" s="48"/>
      <c r="K54" s="48"/>
    </row>
    <row r="55" spans="1:11" ht="46.5" x14ac:dyDescent="0.35">
      <c r="A55" s="60" t="s">
        <v>116</v>
      </c>
      <c r="B55" s="39" t="s">
        <v>204</v>
      </c>
      <c r="C55" s="164"/>
      <c r="D55" s="164"/>
      <c r="E55" s="164"/>
      <c r="F55" s="164"/>
      <c r="G55" s="164"/>
      <c r="H55" s="165"/>
      <c r="I55" s="48"/>
      <c r="J55" s="48"/>
      <c r="K55" s="48"/>
    </row>
    <row r="56" spans="1:11" x14ac:dyDescent="0.35">
      <c r="A56" s="53" t="s">
        <v>117</v>
      </c>
      <c r="B56" s="61" t="s">
        <v>1</v>
      </c>
      <c r="C56" s="163"/>
      <c r="D56" s="164"/>
      <c r="E56" s="164"/>
      <c r="F56" s="164"/>
      <c r="G56" s="164"/>
      <c r="H56" s="165"/>
      <c r="I56" s="48"/>
      <c r="J56" s="48"/>
      <c r="K56" s="48"/>
    </row>
    <row r="57" spans="1:11" x14ac:dyDescent="0.35">
      <c r="A57" s="53" t="s">
        <v>118</v>
      </c>
      <c r="B57" s="56" t="s">
        <v>71</v>
      </c>
      <c r="C57" s="163"/>
      <c r="D57" s="164"/>
      <c r="E57" s="164"/>
      <c r="F57" s="164"/>
      <c r="G57" s="164"/>
      <c r="H57" s="165"/>
      <c r="I57" s="48"/>
      <c r="J57" s="48"/>
      <c r="K57" s="48"/>
    </row>
    <row r="58" spans="1:11" x14ac:dyDescent="0.35">
      <c r="A58" s="53" t="s">
        <v>119</v>
      </c>
      <c r="B58" s="56" t="s">
        <v>72</v>
      </c>
      <c r="C58" s="163"/>
      <c r="D58" s="164"/>
      <c r="E58" s="164"/>
      <c r="F58" s="164"/>
      <c r="G58" s="164"/>
      <c r="H58" s="165"/>
      <c r="I58" s="48"/>
      <c r="J58" s="48"/>
      <c r="K58" s="48"/>
    </row>
    <row r="59" spans="1:11" x14ac:dyDescent="0.35">
      <c r="A59" s="53" t="s">
        <v>120</v>
      </c>
      <c r="B59" s="56" t="s">
        <v>2</v>
      </c>
      <c r="C59" s="163"/>
      <c r="D59" s="164"/>
      <c r="E59" s="164"/>
      <c r="F59" s="164"/>
      <c r="G59" s="164"/>
      <c r="H59" s="165"/>
      <c r="I59" s="48"/>
      <c r="J59" s="48"/>
      <c r="K59" s="48"/>
    </row>
    <row r="60" spans="1:11" x14ac:dyDescent="0.35">
      <c r="A60" s="53" t="s">
        <v>121</v>
      </c>
      <c r="B60" s="56" t="s">
        <v>3</v>
      </c>
      <c r="C60" s="163"/>
      <c r="D60" s="164"/>
      <c r="E60" s="164"/>
      <c r="F60" s="164"/>
      <c r="G60" s="164"/>
      <c r="H60" s="165"/>
      <c r="I60" s="48"/>
      <c r="J60" s="48"/>
      <c r="K60" s="48"/>
    </row>
    <row r="61" spans="1:11" x14ac:dyDescent="0.35">
      <c r="A61" s="53" t="s">
        <v>122</v>
      </c>
      <c r="B61" s="57" t="s">
        <v>4</v>
      </c>
      <c r="C61" s="163">
        <v>1</v>
      </c>
      <c r="D61" s="164"/>
      <c r="E61" s="164"/>
      <c r="F61" s="164"/>
      <c r="G61" s="164"/>
      <c r="H61" s="165"/>
      <c r="I61" s="48"/>
      <c r="J61" s="48"/>
      <c r="K61" s="48"/>
    </row>
    <row r="62" spans="1:11" x14ac:dyDescent="0.35">
      <c r="A62" s="53" t="s">
        <v>123</v>
      </c>
      <c r="B62" s="25" t="s">
        <v>5</v>
      </c>
      <c r="C62" s="163"/>
      <c r="D62" s="164"/>
      <c r="E62" s="164"/>
      <c r="F62" s="164"/>
      <c r="G62" s="164"/>
      <c r="H62" s="165"/>
      <c r="I62" s="48"/>
      <c r="J62" s="48"/>
      <c r="K62" s="48"/>
    </row>
    <row r="63" spans="1:11" x14ac:dyDescent="0.35">
      <c r="A63" s="53" t="s">
        <v>124</v>
      </c>
      <c r="B63" s="25" t="s">
        <v>6</v>
      </c>
      <c r="C63" s="163"/>
      <c r="D63" s="164"/>
      <c r="E63" s="164"/>
      <c r="F63" s="164"/>
      <c r="G63" s="164"/>
      <c r="H63" s="165"/>
      <c r="I63" s="48"/>
      <c r="J63" s="48"/>
      <c r="K63" s="48"/>
    </row>
    <row r="64" spans="1:11" x14ac:dyDescent="0.35">
      <c r="A64" s="53" t="s">
        <v>125</v>
      </c>
      <c r="B64" s="25" t="s">
        <v>7</v>
      </c>
      <c r="C64" s="163"/>
      <c r="D64" s="164"/>
      <c r="E64" s="164"/>
      <c r="F64" s="164"/>
      <c r="G64" s="164"/>
      <c r="H64" s="165"/>
      <c r="I64" s="48"/>
      <c r="J64" s="48"/>
      <c r="K64" s="48"/>
    </row>
    <row r="65" spans="1:11" ht="31" x14ac:dyDescent="0.35">
      <c r="A65" s="53" t="s">
        <v>126</v>
      </c>
      <c r="B65" s="25" t="s">
        <v>33</v>
      </c>
      <c r="C65" s="163"/>
      <c r="D65" s="164"/>
      <c r="E65" s="164"/>
      <c r="F65" s="164"/>
      <c r="G65" s="164"/>
      <c r="H65" s="165"/>
      <c r="I65" s="48"/>
      <c r="J65" s="48"/>
      <c r="K65" s="48"/>
    </row>
    <row r="66" spans="1:11" ht="31" x14ac:dyDescent="0.35">
      <c r="A66" s="53" t="s">
        <v>197</v>
      </c>
      <c r="B66" s="62" t="s">
        <v>187</v>
      </c>
      <c r="C66" s="163"/>
      <c r="D66" s="164"/>
      <c r="E66" s="164"/>
      <c r="F66" s="164"/>
      <c r="G66" s="164"/>
      <c r="H66" s="165"/>
      <c r="I66" s="48"/>
      <c r="J66" s="48"/>
      <c r="K66" s="48"/>
    </row>
    <row r="67" spans="1:11" ht="46.5" x14ac:dyDescent="0.35">
      <c r="A67" s="63" t="s">
        <v>193</v>
      </c>
      <c r="B67" s="64" t="s">
        <v>73</v>
      </c>
      <c r="C67" s="163"/>
      <c r="D67" s="164"/>
      <c r="E67" s="164"/>
      <c r="F67" s="164"/>
      <c r="G67" s="164"/>
      <c r="H67" s="165"/>
      <c r="I67" s="48"/>
      <c r="J67" s="48"/>
      <c r="K67" s="48"/>
    </row>
    <row r="68" spans="1:11" ht="31" x14ac:dyDescent="0.35">
      <c r="A68" s="65" t="s">
        <v>194</v>
      </c>
      <c r="B68" s="66" t="s">
        <v>188</v>
      </c>
      <c r="C68" s="164"/>
      <c r="D68" s="164"/>
      <c r="E68" s="164"/>
      <c r="F68" s="164"/>
      <c r="G68" s="164"/>
      <c r="H68" s="165"/>
      <c r="I68" s="48"/>
      <c r="J68" s="48"/>
      <c r="K68" s="48"/>
    </row>
    <row r="69" spans="1:11" x14ac:dyDescent="0.35">
      <c r="A69" s="65" t="s">
        <v>195</v>
      </c>
      <c r="B69" s="35" t="s">
        <v>189</v>
      </c>
      <c r="C69" s="164"/>
      <c r="D69" s="164"/>
      <c r="E69" s="164"/>
      <c r="F69" s="164"/>
      <c r="G69" s="164"/>
      <c r="H69" s="165"/>
      <c r="I69" s="48"/>
      <c r="J69" s="48"/>
      <c r="K69" s="48"/>
    </row>
    <row r="70" spans="1:11" x14ac:dyDescent="0.35">
      <c r="A70" s="65" t="s">
        <v>196</v>
      </c>
      <c r="B70" s="35" t="s">
        <v>190</v>
      </c>
      <c r="C70" s="164"/>
      <c r="D70" s="164"/>
      <c r="E70" s="164"/>
      <c r="F70" s="164"/>
      <c r="G70" s="164"/>
      <c r="H70" s="165"/>
      <c r="I70" s="48"/>
      <c r="J70" s="48"/>
      <c r="K70" s="48"/>
    </row>
    <row r="71" spans="1:11" ht="31" x14ac:dyDescent="0.35">
      <c r="A71" s="65"/>
      <c r="B71" s="67" t="s">
        <v>220</v>
      </c>
      <c r="C71" s="164">
        <v>1</v>
      </c>
      <c r="D71" s="164"/>
      <c r="E71" s="164"/>
      <c r="F71" s="164"/>
      <c r="G71" s="164"/>
      <c r="H71" s="165"/>
      <c r="I71" s="48"/>
      <c r="J71" s="48"/>
      <c r="K71" s="48"/>
    </row>
    <row r="72" spans="1:11" x14ac:dyDescent="0.35">
      <c r="A72" s="63" t="s">
        <v>203</v>
      </c>
      <c r="B72" s="68" t="s">
        <v>34</v>
      </c>
      <c r="C72" s="163">
        <v>1</v>
      </c>
      <c r="D72" s="164"/>
      <c r="E72" s="164"/>
      <c r="F72" s="164"/>
      <c r="G72" s="164"/>
      <c r="H72" s="165"/>
      <c r="I72" s="48"/>
      <c r="J72" s="48" t="s">
        <v>84</v>
      </c>
      <c r="K72" s="48"/>
    </row>
    <row r="73" spans="1:11" x14ac:dyDescent="0.35">
      <c r="A73" s="60">
        <v>6</v>
      </c>
      <c r="B73" s="19" t="s">
        <v>64</v>
      </c>
      <c r="C73" s="166">
        <f>SUM(C74:H76)</f>
        <v>3</v>
      </c>
      <c r="D73" s="167"/>
      <c r="E73" s="167"/>
      <c r="F73" s="167"/>
      <c r="G73" s="167"/>
      <c r="H73" s="168"/>
      <c r="I73" s="69">
        <f>SUM(C74:H76)</f>
        <v>3</v>
      </c>
      <c r="J73" s="48">
        <f>C50</f>
        <v>3</v>
      </c>
      <c r="K73" s="48"/>
    </row>
    <row r="74" spans="1:11" x14ac:dyDescent="0.35">
      <c r="A74" s="60" t="s">
        <v>44</v>
      </c>
      <c r="B74" s="25" t="s">
        <v>65</v>
      </c>
      <c r="C74" s="163">
        <v>1</v>
      </c>
      <c r="D74" s="164"/>
      <c r="E74" s="164"/>
      <c r="F74" s="164"/>
      <c r="G74" s="164"/>
      <c r="H74" s="165"/>
      <c r="I74" s="48"/>
      <c r="J74" s="48"/>
      <c r="K74" s="48"/>
    </row>
    <row r="75" spans="1:11" x14ac:dyDescent="0.35">
      <c r="A75" s="60" t="s">
        <v>74</v>
      </c>
      <c r="B75" s="25" t="s">
        <v>66</v>
      </c>
      <c r="C75" s="163">
        <v>2</v>
      </c>
      <c r="D75" s="164"/>
      <c r="E75" s="164"/>
      <c r="F75" s="164"/>
      <c r="G75" s="164"/>
      <c r="H75" s="165"/>
      <c r="I75" s="48"/>
      <c r="J75" s="48"/>
      <c r="K75" s="48"/>
    </row>
    <row r="76" spans="1:11" x14ac:dyDescent="0.35">
      <c r="A76" s="60" t="s">
        <v>75</v>
      </c>
      <c r="B76" s="25" t="s">
        <v>67</v>
      </c>
      <c r="C76" s="163"/>
      <c r="D76" s="164"/>
      <c r="E76" s="164"/>
      <c r="F76" s="164"/>
      <c r="G76" s="164"/>
      <c r="H76" s="165"/>
      <c r="I76" s="48"/>
      <c r="J76" s="48" t="s">
        <v>84</v>
      </c>
      <c r="K76" s="48"/>
    </row>
    <row r="77" spans="1:11" x14ac:dyDescent="0.35">
      <c r="A77" s="60">
        <v>7</v>
      </c>
      <c r="B77" s="19" t="s">
        <v>68</v>
      </c>
      <c r="C77" s="166">
        <f>SUM(C78:H87)</f>
        <v>3</v>
      </c>
      <c r="D77" s="167"/>
      <c r="E77" s="167"/>
      <c r="F77" s="167"/>
      <c r="G77" s="167"/>
      <c r="H77" s="168"/>
      <c r="I77" s="69">
        <f>SUM(C78:H87)</f>
        <v>3</v>
      </c>
      <c r="J77" s="48">
        <f>J73</f>
        <v>3</v>
      </c>
      <c r="K77" s="48"/>
    </row>
    <row r="78" spans="1:11" x14ac:dyDescent="0.35">
      <c r="A78" s="60" t="s">
        <v>21</v>
      </c>
      <c r="B78" s="25" t="s">
        <v>127</v>
      </c>
      <c r="C78" s="163"/>
      <c r="D78" s="164"/>
      <c r="E78" s="164"/>
      <c r="F78" s="164"/>
      <c r="G78" s="164"/>
      <c r="H78" s="165"/>
      <c r="I78" s="69"/>
      <c r="J78" s="48"/>
      <c r="K78" s="48"/>
    </row>
    <row r="79" spans="1:11" x14ac:dyDescent="0.35">
      <c r="A79" s="60" t="s">
        <v>22</v>
      </c>
      <c r="B79" s="25" t="s">
        <v>128</v>
      </c>
      <c r="C79" s="163"/>
      <c r="D79" s="164"/>
      <c r="E79" s="164"/>
      <c r="F79" s="164"/>
      <c r="G79" s="164"/>
      <c r="H79" s="165"/>
      <c r="I79" s="69"/>
      <c r="J79" s="48"/>
      <c r="K79" s="48"/>
    </row>
    <row r="80" spans="1:11" x14ac:dyDescent="0.35">
      <c r="A80" s="60" t="s">
        <v>76</v>
      </c>
      <c r="B80" s="25" t="s">
        <v>129</v>
      </c>
      <c r="C80" s="163"/>
      <c r="D80" s="164"/>
      <c r="E80" s="164"/>
      <c r="F80" s="164"/>
      <c r="G80" s="164"/>
      <c r="H80" s="165"/>
      <c r="I80" s="69"/>
      <c r="J80" s="48"/>
      <c r="K80" s="48"/>
    </row>
    <row r="81" spans="1:11" x14ac:dyDescent="0.35">
      <c r="A81" s="60" t="s">
        <v>130</v>
      </c>
      <c r="B81" s="25" t="s">
        <v>131</v>
      </c>
      <c r="C81" s="163"/>
      <c r="D81" s="164"/>
      <c r="E81" s="164"/>
      <c r="F81" s="164"/>
      <c r="G81" s="164"/>
      <c r="H81" s="165"/>
      <c r="I81" s="48"/>
      <c r="J81" s="48"/>
      <c r="K81" s="48"/>
    </row>
    <row r="82" spans="1:11" x14ac:dyDescent="0.35">
      <c r="A82" s="60" t="s">
        <v>132</v>
      </c>
      <c r="B82" s="25" t="s">
        <v>69</v>
      </c>
      <c r="C82" s="163"/>
      <c r="D82" s="164"/>
      <c r="E82" s="164"/>
      <c r="F82" s="164"/>
      <c r="G82" s="164"/>
      <c r="H82" s="165"/>
      <c r="I82" s="48"/>
      <c r="J82" s="48"/>
      <c r="K82" s="48"/>
    </row>
    <row r="83" spans="1:11" x14ac:dyDescent="0.35">
      <c r="A83" s="60" t="s">
        <v>133</v>
      </c>
      <c r="B83" s="25" t="s">
        <v>134</v>
      </c>
      <c r="C83" s="163">
        <v>2</v>
      </c>
      <c r="D83" s="164"/>
      <c r="E83" s="164"/>
      <c r="F83" s="164"/>
      <c r="G83" s="164"/>
      <c r="H83" s="165"/>
      <c r="I83" s="48"/>
      <c r="J83" s="48"/>
      <c r="K83" s="48"/>
    </row>
    <row r="84" spans="1:11" x14ac:dyDescent="0.35">
      <c r="A84" s="60" t="s">
        <v>135</v>
      </c>
      <c r="B84" s="25" t="s">
        <v>136</v>
      </c>
      <c r="C84" s="163"/>
      <c r="D84" s="164"/>
      <c r="E84" s="164"/>
      <c r="F84" s="164"/>
      <c r="G84" s="164"/>
      <c r="H84" s="165"/>
      <c r="I84" s="48"/>
      <c r="J84" s="48"/>
      <c r="K84" s="48"/>
    </row>
    <row r="85" spans="1:11" x14ac:dyDescent="0.35">
      <c r="A85" s="60" t="s">
        <v>137</v>
      </c>
      <c r="B85" s="25" t="s">
        <v>138</v>
      </c>
      <c r="C85" s="163"/>
      <c r="D85" s="164"/>
      <c r="E85" s="164"/>
      <c r="F85" s="164"/>
      <c r="G85" s="164"/>
      <c r="H85" s="165"/>
      <c r="I85" s="48"/>
      <c r="J85" s="48"/>
      <c r="K85" s="48"/>
    </row>
    <row r="86" spans="1:11" x14ac:dyDescent="0.35">
      <c r="A86" s="60" t="s">
        <v>139</v>
      </c>
      <c r="B86" s="25" t="s">
        <v>140</v>
      </c>
      <c r="C86" s="163">
        <v>1</v>
      </c>
      <c r="D86" s="164"/>
      <c r="E86" s="164"/>
      <c r="F86" s="164"/>
      <c r="G86" s="164"/>
      <c r="H86" s="165"/>
      <c r="I86" s="48"/>
      <c r="J86" s="48"/>
      <c r="K86" s="48"/>
    </row>
    <row r="87" spans="1:11" x14ac:dyDescent="0.35">
      <c r="A87" s="60" t="s">
        <v>141</v>
      </c>
      <c r="B87" s="25" t="s">
        <v>142</v>
      </c>
      <c r="C87" s="163"/>
      <c r="D87" s="164"/>
      <c r="E87" s="164"/>
      <c r="F87" s="164"/>
      <c r="G87" s="164"/>
      <c r="H87" s="165"/>
      <c r="I87" s="48"/>
      <c r="J87" s="48"/>
      <c r="K87" s="48"/>
    </row>
    <row r="88" spans="1:11" x14ac:dyDescent="0.35">
      <c r="A88" s="53">
        <v>8</v>
      </c>
      <c r="B88" s="58" t="s">
        <v>13</v>
      </c>
      <c r="C88" s="163"/>
      <c r="D88" s="164"/>
      <c r="E88" s="164"/>
      <c r="F88" s="164"/>
      <c r="G88" s="164"/>
      <c r="H88" s="165"/>
      <c r="I88" s="48"/>
      <c r="J88" s="48"/>
      <c r="K88" s="48"/>
    </row>
    <row r="89" spans="1:11" x14ac:dyDescent="0.35">
      <c r="A89" s="53" t="s">
        <v>23</v>
      </c>
      <c r="B89" s="70" t="s">
        <v>143</v>
      </c>
      <c r="C89" s="163"/>
      <c r="D89" s="164"/>
      <c r="E89" s="164"/>
      <c r="F89" s="164"/>
      <c r="G89" s="164"/>
      <c r="H89" s="165"/>
      <c r="I89" s="48"/>
      <c r="J89" s="48"/>
      <c r="K89" s="48"/>
    </row>
    <row r="90" spans="1:11" ht="31" x14ac:dyDescent="0.35">
      <c r="A90" s="60">
        <v>9</v>
      </c>
      <c r="B90" s="19" t="s">
        <v>70</v>
      </c>
      <c r="C90" s="163"/>
      <c r="D90" s="164"/>
      <c r="E90" s="164"/>
      <c r="F90" s="164"/>
      <c r="G90" s="164"/>
      <c r="H90" s="165"/>
      <c r="I90" s="48" t="s">
        <v>30</v>
      </c>
      <c r="J90" s="48" t="s">
        <v>31</v>
      </c>
      <c r="K90" s="48" t="s">
        <v>32</v>
      </c>
    </row>
    <row r="91" spans="1:11" x14ac:dyDescent="0.35">
      <c r="A91" s="53">
        <v>10</v>
      </c>
      <c r="B91" s="71" t="s">
        <v>14</v>
      </c>
      <c r="C91" s="72">
        <f>INT(I91/365)</f>
        <v>0</v>
      </c>
      <c r="D91" s="73" t="s">
        <v>24</v>
      </c>
      <c r="E91" s="73">
        <f>INT((I91-C91*365)/30.42)</f>
        <v>1</v>
      </c>
      <c r="F91" s="73" t="s">
        <v>25</v>
      </c>
      <c r="G91" s="73">
        <f>ABS(INT(I91-C91*365-E91*30.42))</f>
        <v>3</v>
      </c>
      <c r="H91" s="74" t="s">
        <v>26</v>
      </c>
      <c r="I91" s="48">
        <f>K91/J91</f>
        <v>33.613333333333337</v>
      </c>
      <c r="J91" s="48">
        <f>SUM(J94:J110)</f>
        <v>3</v>
      </c>
      <c r="K91" s="48">
        <f>SUM(K94:K110)</f>
        <v>100.84</v>
      </c>
    </row>
    <row r="92" spans="1:11" x14ac:dyDescent="0.35">
      <c r="A92" s="75">
        <v>11</v>
      </c>
      <c r="B92" s="58" t="s">
        <v>43</v>
      </c>
      <c r="C92" s="76"/>
      <c r="D92" s="77"/>
      <c r="E92" s="77"/>
      <c r="F92" s="77"/>
      <c r="G92" s="77"/>
      <c r="H92" s="78"/>
      <c r="I92" s="48"/>
      <c r="J92" s="48"/>
      <c r="K92" s="48"/>
    </row>
    <row r="93" spans="1:11" x14ac:dyDescent="0.35">
      <c r="A93" s="75" t="s">
        <v>144</v>
      </c>
      <c r="B93" s="79" t="s">
        <v>42</v>
      </c>
      <c r="C93" s="76"/>
      <c r="D93" s="77"/>
      <c r="E93" s="77"/>
      <c r="F93" s="77"/>
      <c r="G93" s="77"/>
      <c r="H93" s="78"/>
      <c r="I93" s="48"/>
      <c r="J93" s="48"/>
      <c r="K93" s="48"/>
    </row>
    <row r="94" spans="1:11" x14ac:dyDescent="0.35">
      <c r="A94" s="60" t="s">
        <v>145</v>
      </c>
      <c r="B94" s="25" t="s">
        <v>0</v>
      </c>
      <c r="C94" s="76"/>
      <c r="D94" s="77" t="s">
        <v>24</v>
      </c>
      <c r="E94" s="77"/>
      <c r="F94" s="77" t="s">
        <v>25</v>
      </c>
      <c r="G94" s="77"/>
      <c r="H94" s="78" t="s">
        <v>26</v>
      </c>
      <c r="I94" s="48">
        <f t="shared" ref="I94:I110" si="0">(C94*365)+(E94*30.42)+G94</f>
        <v>0</v>
      </c>
      <c r="J94" s="48">
        <f>C53</f>
        <v>0</v>
      </c>
      <c r="K94" s="48">
        <f t="shared" ref="K94:K110" si="1">I94*J94</f>
        <v>0</v>
      </c>
    </row>
    <row r="95" spans="1:11" x14ac:dyDescent="0.35">
      <c r="A95" s="60" t="s">
        <v>146</v>
      </c>
      <c r="B95" s="25" t="s">
        <v>1</v>
      </c>
      <c r="C95" s="76"/>
      <c r="D95" s="77" t="s">
        <v>24</v>
      </c>
      <c r="E95" s="77"/>
      <c r="F95" s="77" t="s">
        <v>25</v>
      </c>
      <c r="G95" s="77"/>
      <c r="H95" s="78" t="s">
        <v>26</v>
      </c>
      <c r="I95" s="48">
        <f t="shared" si="0"/>
        <v>0</v>
      </c>
      <c r="J95" s="48">
        <f t="shared" ref="J95:J104" si="2">C56</f>
        <v>0</v>
      </c>
      <c r="K95" s="48">
        <f t="shared" si="1"/>
        <v>0</v>
      </c>
    </row>
    <row r="96" spans="1:11" x14ac:dyDescent="0.35">
      <c r="A96" s="60" t="s">
        <v>147</v>
      </c>
      <c r="B96" s="25" t="s">
        <v>71</v>
      </c>
      <c r="C96" s="76"/>
      <c r="D96" s="77" t="s">
        <v>24</v>
      </c>
      <c r="E96" s="77"/>
      <c r="F96" s="77" t="s">
        <v>25</v>
      </c>
      <c r="G96" s="77"/>
      <c r="H96" s="78" t="s">
        <v>26</v>
      </c>
      <c r="I96" s="48">
        <f t="shared" si="0"/>
        <v>0</v>
      </c>
      <c r="J96" s="48">
        <f t="shared" si="2"/>
        <v>0</v>
      </c>
      <c r="K96" s="48">
        <f t="shared" si="1"/>
        <v>0</v>
      </c>
    </row>
    <row r="97" spans="1:11" x14ac:dyDescent="0.35">
      <c r="A97" s="60" t="s">
        <v>148</v>
      </c>
      <c r="B97" s="25" t="s">
        <v>72</v>
      </c>
      <c r="C97" s="76"/>
      <c r="D97" s="77" t="s">
        <v>24</v>
      </c>
      <c r="E97" s="77"/>
      <c r="F97" s="77" t="s">
        <v>25</v>
      </c>
      <c r="G97" s="77"/>
      <c r="H97" s="78" t="s">
        <v>26</v>
      </c>
      <c r="I97" s="48">
        <f t="shared" si="0"/>
        <v>0</v>
      </c>
      <c r="J97" s="48">
        <f t="shared" si="2"/>
        <v>0</v>
      </c>
      <c r="K97" s="48">
        <f t="shared" si="1"/>
        <v>0</v>
      </c>
    </row>
    <row r="98" spans="1:11" x14ac:dyDescent="0.35">
      <c r="A98" s="60" t="s">
        <v>149</v>
      </c>
      <c r="B98" s="25" t="s">
        <v>2</v>
      </c>
      <c r="C98" s="76"/>
      <c r="D98" s="77" t="s">
        <v>24</v>
      </c>
      <c r="E98" s="77"/>
      <c r="F98" s="77" t="s">
        <v>25</v>
      </c>
      <c r="G98" s="77"/>
      <c r="H98" s="78" t="s">
        <v>26</v>
      </c>
      <c r="I98" s="48">
        <f t="shared" si="0"/>
        <v>0</v>
      </c>
      <c r="J98" s="48">
        <f t="shared" si="2"/>
        <v>0</v>
      </c>
      <c r="K98" s="48">
        <f t="shared" si="1"/>
        <v>0</v>
      </c>
    </row>
    <row r="99" spans="1:11" x14ac:dyDescent="0.35">
      <c r="A99" s="60" t="s">
        <v>150</v>
      </c>
      <c r="B99" s="25" t="s">
        <v>3</v>
      </c>
      <c r="C99" s="76"/>
      <c r="D99" s="77" t="s">
        <v>24</v>
      </c>
      <c r="E99" s="77"/>
      <c r="F99" s="77" t="s">
        <v>25</v>
      </c>
      <c r="G99" s="77"/>
      <c r="H99" s="78" t="s">
        <v>26</v>
      </c>
      <c r="I99" s="48">
        <f t="shared" si="0"/>
        <v>0</v>
      </c>
      <c r="J99" s="48">
        <f t="shared" si="2"/>
        <v>0</v>
      </c>
      <c r="K99" s="48">
        <f t="shared" si="1"/>
        <v>0</v>
      </c>
    </row>
    <row r="100" spans="1:11" x14ac:dyDescent="0.35">
      <c r="A100" s="60" t="s">
        <v>151</v>
      </c>
      <c r="B100" s="25" t="s">
        <v>4</v>
      </c>
      <c r="C100" s="76"/>
      <c r="D100" s="77" t="s">
        <v>24</v>
      </c>
      <c r="E100" s="77">
        <v>1</v>
      </c>
      <c r="F100" s="77" t="s">
        <v>25</v>
      </c>
      <c r="G100" s="77">
        <v>10</v>
      </c>
      <c r="H100" s="97" t="s">
        <v>26</v>
      </c>
      <c r="I100" s="48">
        <f t="shared" si="0"/>
        <v>40.42</v>
      </c>
      <c r="J100" s="48">
        <f t="shared" si="2"/>
        <v>1</v>
      </c>
      <c r="K100" s="48">
        <f t="shared" si="1"/>
        <v>40.42</v>
      </c>
    </row>
    <row r="101" spans="1:11" x14ac:dyDescent="0.35">
      <c r="A101" s="60" t="s">
        <v>152</v>
      </c>
      <c r="B101" s="25" t="s">
        <v>5</v>
      </c>
      <c r="C101" s="76"/>
      <c r="D101" s="77" t="s">
        <v>24</v>
      </c>
      <c r="E101" s="77"/>
      <c r="F101" s="77" t="s">
        <v>25</v>
      </c>
      <c r="G101" s="77"/>
      <c r="H101" s="78" t="s">
        <v>26</v>
      </c>
      <c r="I101" s="48">
        <f t="shared" si="0"/>
        <v>0</v>
      </c>
      <c r="J101" s="48">
        <f t="shared" si="2"/>
        <v>0</v>
      </c>
      <c r="K101" s="48">
        <f t="shared" si="1"/>
        <v>0</v>
      </c>
    </row>
    <row r="102" spans="1:11" x14ac:dyDescent="0.35">
      <c r="A102" s="60" t="s">
        <v>153</v>
      </c>
      <c r="B102" s="25" t="s">
        <v>6</v>
      </c>
      <c r="C102" s="76"/>
      <c r="D102" s="77" t="s">
        <v>24</v>
      </c>
      <c r="E102" s="77"/>
      <c r="F102" s="77" t="s">
        <v>25</v>
      </c>
      <c r="G102" s="77"/>
      <c r="H102" s="78" t="s">
        <v>26</v>
      </c>
      <c r="I102" s="48">
        <f t="shared" si="0"/>
        <v>0</v>
      </c>
      <c r="J102" s="48">
        <f t="shared" si="2"/>
        <v>0</v>
      </c>
      <c r="K102" s="48">
        <f t="shared" si="1"/>
        <v>0</v>
      </c>
    </row>
    <row r="103" spans="1:11" x14ac:dyDescent="0.35">
      <c r="A103" s="60" t="s">
        <v>154</v>
      </c>
      <c r="B103" s="25" t="s">
        <v>7</v>
      </c>
      <c r="C103" s="76"/>
      <c r="D103" s="77" t="s">
        <v>24</v>
      </c>
      <c r="E103" s="77"/>
      <c r="F103" s="77" t="s">
        <v>25</v>
      </c>
      <c r="G103" s="77"/>
      <c r="H103" s="78" t="s">
        <v>26</v>
      </c>
      <c r="I103" s="48">
        <f t="shared" si="0"/>
        <v>0</v>
      </c>
      <c r="J103" s="48">
        <f t="shared" si="2"/>
        <v>0</v>
      </c>
      <c r="K103" s="48">
        <f t="shared" si="1"/>
        <v>0</v>
      </c>
    </row>
    <row r="104" spans="1:11" ht="31" x14ac:dyDescent="0.35">
      <c r="A104" s="60" t="s">
        <v>155</v>
      </c>
      <c r="B104" s="25" t="s">
        <v>33</v>
      </c>
      <c r="C104" s="76"/>
      <c r="D104" s="77" t="s">
        <v>24</v>
      </c>
      <c r="E104" s="77"/>
      <c r="F104" s="77" t="s">
        <v>25</v>
      </c>
      <c r="G104" s="77"/>
      <c r="H104" s="78" t="s">
        <v>26</v>
      </c>
      <c r="I104" s="48">
        <f t="shared" si="0"/>
        <v>0</v>
      </c>
      <c r="J104" s="48">
        <f t="shared" si="2"/>
        <v>0</v>
      </c>
      <c r="K104" s="48">
        <f t="shared" si="1"/>
        <v>0</v>
      </c>
    </row>
    <row r="105" spans="1:11" ht="46.5" x14ac:dyDescent="0.35">
      <c r="A105" s="60" t="s">
        <v>156</v>
      </c>
      <c r="B105" s="25" t="s">
        <v>73</v>
      </c>
      <c r="C105" s="76"/>
      <c r="D105" s="77" t="s">
        <v>24</v>
      </c>
      <c r="E105" s="77"/>
      <c r="F105" s="77" t="s">
        <v>25</v>
      </c>
      <c r="G105" s="77"/>
      <c r="H105" s="78" t="s">
        <v>26</v>
      </c>
      <c r="I105" s="48">
        <f t="shared" si="0"/>
        <v>0</v>
      </c>
      <c r="J105" s="48">
        <f>C67</f>
        <v>0</v>
      </c>
      <c r="K105" s="48">
        <f t="shared" si="1"/>
        <v>0</v>
      </c>
    </row>
    <row r="106" spans="1:11" ht="31" x14ac:dyDescent="0.35">
      <c r="A106" s="60" t="s">
        <v>157</v>
      </c>
      <c r="B106" s="25" t="s">
        <v>188</v>
      </c>
      <c r="C106" s="76"/>
      <c r="D106" s="77" t="s">
        <v>24</v>
      </c>
      <c r="E106" s="77"/>
      <c r="F106" s="77" t="s">
        <v>25</v>
      </c>
      <c r="G106" s="77"/>
      <c r="H106" s="78" t="s">
        <v>26</v>
      </c>
      <c r="I106" s="48">
        <f t="shared" si="0"/>
        <v>0</v>
      </c>
      <c r="J106" s="48">
        <f t="shared" ref="J106:J109" si="3">C68</f>
        <v>0</v>
      </c>
      <c r="K106" s="48">
        <f t="shared" si="1"/>
        <v>0</v>
      </c>
    </row>
    <row r="107" spans="1:11" x14ac:dyDescent="0.35">
      <c r="A107" s="60" t="s">
        <v>221</v>
      </c>
      <c r="B107" s="25" t="s">
        <v>189</v>
      </c>
      <c r="C107" s="76"/>
      <c r="D107" s="77" t="s">
        <v>24</v>
      </c>
      <c r="E107" s="77"/>
      <c r="F107" s="77" t="s">
        <v>25</v>
      </c>
      <c r="G107" s="77"/>
      <c r="H107" s="78" t="s">
        <v>26</v>
      </c>
      <c r="I107" s="48">
        <f t="shared" si="0"/>
        <v>0</v>
      </c>
      <c r="J107" s="48">
        <f t="shared" si="3"/>
        <v>0</v>
      </c>
      <c r="K107" s="48">
        <f t="shared" si="1"/>
        <v>0</v>
      </c>
    </row>
    <row r="108" spans="1:11" x14ac:dyDescent="0.35">
      <c r="A108" s="60" t="s">
        <v>222</v>
      </c>
      <c r="B108" s="25" t="s">
        <v>190</v>
      </c>
      <c r="C108" s="76"/>
      <c r="D108" s="77" t="s">
        <v>24</v>
      </c>
      <c r="E108" s="77"/>
      <c r="F108" s="77" t="s">
        <v>25</v>
      </c>
      <c r="G108" s="77"/>
      <c r="H108" s="78" t="s">
        <v>26</v>
      </c>
      <c r="I108" s="48">
        <f t="shared" si="0"/>
        <v>0</v>
      </c>
      <c r="J108" s="48">
        <f t="shared" si="3"/>
        <v>0</v>
      </c>
      <c r="K108" s="48">
        <f t="shared" si="1"/>
        <v>0</v>
      </c>
    </row>
    <row r="109" spans="1:11" ht="31" x14ac:dyDescent="0.35">
      <c r="A109" s="60" t="s">
        <v>223</v>
      </c>
      <c r="B109" s="25" t="s">
        <v>220</v>
      </c>
      <c r="C109" s="76"/>
      <c r="D109" s="77" t="s">
        <v>24</v>
      </c>
      <c r="E109" s="77">
        <v>1</v>
      </c>
      <c r="F109" s="77" t="s">
        <v>25</v>
      </c>
      <c r="G109" s="77">
        <v>10</v>
      </c>
      <c r="H109" s="78" t="s">
        <v>26</v>
      </c>
      <c r="I109" s="48">
        <f t="shared" si="0"/>
        <v>40.42</v>
      </c>
      <c r="J109" s="48">
        <f t="shared" si="3"/>
        <v>1</v>
      </c>
      <c r="K109" s="48">
        <f t="shared" si="1"/>
        <v>40.42</v>
      </c>
    </row>
    <row r="110" spans="1:11" x14ac:dyDescent="0.35">
      <c r="A110" s="60" t="s">
        <v>224</v>
      </c>
      <c r="B110" s="25" t="s">
        <v>34</v>
      </c>
      <c r="C110" s="76"/>
      <c r="D110" s="77" t="s">
        <v>24</v>
      </c>
      <c r="E110" s="77"/>
      <c r="F110" s="77" t="s">
        <v>25</v>
      </c>
      <c r="G110" s="77">
        <v>20</v>
      </c>
      <c r="H110" s="78" t="s">
        <v>26</v>
      </c>
      <c r="I110" s="48">
        <f t="shared" si="0"/>
        <v>20</v>
      </c>
      <c r="J110" s="48">
        <f>C54+C55+C72</f>
        <v>1</v>
      </c>
      <c r="K110" s="48">
        <f t="shared" si="1"/>
        <v>20</v>
      </c>
    </row>
    <row r="111" spans="1:11" x14ac:dyDescent="0.35">
      <c r="A111" s="53">
        <v>12</v>
      </c>
      <c r="B111" s="54" t="s">
        <v>15</v>
      </c>
      <c r="C111" s="72" t="e">
        <f>INT(I111/365)</f>
        <v>#DIV/0!</v>
      </c>
      <c r="D111" s="73" t="s">
        <v>24</v>
      </c>
      <c r="E111" s="73" t="e">
        <f>INT((I111-C111*365)/30.42)</f>
        <v>#DIV/0!</v>
      </c>
      <c r="F111" s="73" t="s">
        <v>25</v>
      </c>
      <c r="G111" s="73" t="e">
        <f>ABS(INT(I111-C111*365-E111*30.42))</f>
        <v>#DIV/0!</v>
      </c>
      <c r="H111" s="74" t="s">
        <v>26</v>
      </c>
      <c r="I111" s="48" t="e">
        <f>K111/J111</f>
        <v>#DIV/0!</v>
      </c>
      <c r="J111" s="48">
        <f>SUM(J113:J118)</f>
        <v>0</v>
      </c>
      <c r="K111" s="48">
        <f>SUM(K113:K118)</f>
        <v>0</v>
      </c>
    </row>
    <row r="112" spans="1:11" x14ac:dyDescent="0.35">
      <c r="A112" s="53" t="s">
        <v>77</v>
      </c>
      <c r="B112" s="57" t="s">
        <v>42</v>
      </c>
      <c r="C112" s="80"/>
      <c r="D112" s="81"/>
      <c r="E112" s="81"/>
      <c r="F112" s="81"/>
      <c r="G112" s="81"/>
      <c r="H112" s="82"/>
      <c r="I112" s="48"/>
      <c r="J112" s="48"/>
      <c r="K112" s="48"/>
    </row>
    <row r="113" spans="1:11" x14ac:dyDescent="0.35">
      <c r="A113" s="60" t="s">
        <v>78</v>
      </c>
      <c r="B113" s="25" t="s">
        <v>0</v>
      </c>
      <c r="C113" s="76"/>
      <c r="D113" s="77" t="s">
        <v>24</v>
      </c>
      <c r="E113" s="77"/>
      <c r="F113" s="77" t="s">
        <v>25</v>
      </c>
      <c r="G113" s="77"/>
      <c r="H113" s="78" t="s">
        <v>26</v>
      </c>
      <c r="I113" s="48">
        <f t="shared" ref="I113:I118" si="4">(C113*365)+(E113*30.42)+G113</f>
        <v>0</v>
      </c>
      <c r="J113" s="48">
        <f>J94</f>
        <v>0</v>
      </c>
      <c r="K113" s="48">
        <f t="shared" ref="K113:K118" si="5">I113*J113</f>
        <v>0</v>
      </c>
    </row>
    <row r="114" spans="1:11" x14ac:dyDescent="0.35">
      <c r="A114" s="60" t="s">
        <v>79</v>
      </c>
      <c r="B114" s="25" t="s">
        <v>1</v>
      </c>
      <c r="C114" s="76"/>
      <c r="D114" s="77" t="s">
        <v>24</v>
      </c>
      <c r="E114" s="77"/>
      <c r="F114" s="77" t="s">
        <v>25</v>
      </c>
      <c r="G114" s="77"/>
      <c r="H114" s="78" t="s">
        <v>26</v>
      </c>
      <c r="I114" s="48">
        <f t="shared" si="4"/>
        <v>0</v>
      </c>
      <c r="J114" s="48">
        <f>J95</f>
        <v>0</v>
      </c>
      <c r="K114" s="48">
        <f t="shared" si="5"/>
        <v>0</v>
      </c>
    </row>
    <row r="115" spans="1:11" x14ac:dyDescent="0.35">
      <c r="A115" s="60" t="s">
        <v>80</v>
      </c>
      <c r="B115" s="25" t="s">
        <v>2</v>
      </c>
      <c r="C115" s="76"/>
      <c r="D115" s="77" t="s">
        <v>24</v>
      </c>
      <c r="E115" s="77"/>
      <c r="F115" s="77" t="s">
        <v>25</v>
      </c>
      <c r="G115" s="77"/>
      <c r="H115" s="78" t="s">
        <v>26</v>
      </c>
      <c r="I115" s="48">
        <f t="shared" si="4"/>
        <v>0</v>
      </c>
      <c r="J115" s="48">
        <f>J98</f>
        <v>0</v>
      </c>
      <c r="K115" s="48">
        <f t="shared" si="5"/>
        <v>0</v>
      </c>
    </row>
    <row r="116" spans="1:11" x14ac:dyDescent="0.35">
      <c r="A116" s="60" t="s">
        <v>81</v>
      </c>
      <c r="B116" s="25" t="s">
        <v>3</v>
      </c>
      <c r="C116" s="76"/>
      <c r="D116" s="77" t="s">
        <v>24</v>
      </c>
      <c r="E116" s="77"/>
      <c r="F116" s="77" t="s">
        <v>25</v>
      </c>
      <c r="G116" s="77"/>
      <c r="H116" s="78" t="s">
        <v>26</v>
      </c>
      <c r="I116" s="48">
        <f t="shared" si="4"/>
        <v>0</v>
      </c>
      <c r="J116" s="48">
        <f>J99</f>
        <v>0</v>
      </c>
      <c r="K116" s="48">
        <f t="shared" si="5"/>
        <v>0</v>
      </c>
    </row>
    <row r="117" spans="1:11" x14ac:dyDescent="0.35">
      <c r="A117" s="60" t="s">
        <v>82</v>
      </c>
      <c r="B117" s="25" t="s">
        <v>4</v>
      </c>
      <c r="C117" s="76"/>
      <c r="D117" s="77" t="s">
        <v>24</v>
      </c>
      <c r="E117" s="77"/>
      <c r="F117" s="77" t="s">
        <v>25</v>
      </c>
      <c r="G117" s="77"/>
      <c r="H117" s="78" t="s">
        <v>26</v>
      </c>
      <c r="I117" s="48">
        <f t="shared" si="4"/>
        <v>0</v>
      </c>
      <c r="J117" s="48">
        <v>0</v>
      </c>
      <c r="K117" s="48">
        <f t="shared" si="5"/>
        <v>0</v>
      </c>
    </row>
    <row r="118" spans="1:11" x14ac:dyDescent="0.35">
      <c r="A118" s="60" t="s">
        <v>83</v>
      </c>
      <c r="B118" s="25" t="s">
        <v>34</v>
      </c>
      <c r="C118" s="76"/>
      <c r="D118" s="77" t="s">
        <v>24</v>
      </c>
      <c r="E118" s="77"/>
      <c r="F118" s="77" t="s">
        <v>25</v>
      </c>
      <c r="G118" s="77"/>
      <c r="H118" s="78" t="s">
        <v>26</v>
      </c>
      <c r="I118" s="48">
        <f t="shared" si="4"/>
        <v>0</v>
      </c>
      <c r="J118" s="48">
        <v>0</v>
      </c>
      <c r="K118" s="48">
        <f t="shared" si="5"/>
        <v>0</v>
      </c>
    </row>
    <row r="119" spans="1:11" x14ac:dyDescent="0.35">
      <c r="A119" s="53">
        <v>13</v>
      </c>
      <c r="B119" s="58" t="s">
        <v>16</v>
      </c>
      <c r="C119" s="163">
        <v>13</v>
      </c>
      <c r="D119" s="164"/>
      <c r="E119" s="164"/>
      <c r="F119" s="164"/>
      <c r="G119" s="164"/>
      <c r="H119" s="165"/>
      <c r="I119" s="48"/>
      <c r="J119" s="48"/>
      <c r="K119" s="48"/>
    </row>
    <row r="120" spans="1:11" x14ac:dyDescent="0.35">
      <c r="A120" s="53">
        <v>14</v>
      </c>
      <c r="B120" s="54" t="s">
        <v>158</v>
      </c>
      <c r="C120" s="72">
        <f>INT(I120/365)</f>
        <v>0</v>
      </c>
      <c r="D120" s="73" t="s">
        <v>24</v>
      </c>
      <c r="E120" s="73">
        <f>INT((I120-C120*365)/30.42)</f>
        <v>1</v>
      </c>
      <c r="F120" s="73" t="s">
        <v>25</v>
      </c>
      <c r="G120" s="73">
        <f>ABS(INT(I120-C120*365-E120*30.42))</f>
        <v>3</v>
      </c>
      <c r="H120" s="74" t="s">
        <v>26</v>
      </c>
      <c r="I120" s="48">
        <f>K120/J120</f>
        <v>33.530476190476193</v>
      </c>
      <c r="J120" s="48">
        <f>SUM(J122:J138)</f>
        <v>21</v>
      </c>
      <c r="K120" s="48">
        <f>SUM(K122:K138)</f>
        <v>704.1400000000001</v>
      </c>
    </row>
    <row r="121" spans="1:11" x14ac:dyDescent="0.35">
      <c r="A121" s="53" t="s">
        <v>159</v>
      </c>
      <c r="B121" s="57" t="s">
        <v>42</v>
      </c>
      <c r="C121" s="76"/>
      <c r="D121" s="77"/>
      <c r="E121" s="77"/>
      <c r="F121" s="77"/>
      <c r="G121" s="77"/>
      <c r="H121" s="78"/>
      <c r="I121" s="48"/>
      <c r="J121" s="48"/>
      <c r="K121" s="48"/>
    </row>
    <row r="122" spans="1:11" x14ac:dyDescent="0.35">
      <c r="A122" s="60" t="s">
        <v>160</v>
      </c>
      <c r="B122" s="25" t="s">
        <v>0</v>
      </c>
      <c r="C122" s="80"/>
      <c r="D122" s="81" t="s">
        <v>24</v>
      </c>
      <c r="E122" s="81"/>
      <c r="F122" s="81" t="s">
        <v>25</v>
      </c>
      <c r="G122" s="81"/>
      <c r="H122" s="82" t="s">
        <v>26</v>
      </c>
      <c r="I122" s="48">
        <f>(C122*365)+(E122*30.42)+G122</f>
        <v>0</v>
      </c>
      <c r="J122" s="48">
        <f>C140</f>
        <v>0</v>
      </c>
      <c r="K122" s="48">
        <f>I122*J122</f>
        <v>0</v>
      </c>
    </row>
    <row r="123" spans="1:11" x14ac:dyDescent="0.35">
      <c r="A123" s="60" t="s">
        <v>161</v>
      </c>
      <c r="B123" s="25" t="s">
        <v>1</v>
      </c>
      <c r="C123" s="76"/>
      <c r="D123" s="77" t="s">
        <v>24</v>
      </c>
      <c r="E123" s="77">
        <v>1</v>
      </c>
      <c r="F123" s="77" t="s">
        <v>25</v>
      </c>
      <c r="G123" s="77">
        <v>10</v>
      </c>
      <c r="H123" s="78" t="s">
        <v>26</v>
      </c>
      <c r="I123" s="48">
        <f t="shared" ref="I123:I138" si="6">(C123*365)+(E123*30.42)+G123</f>
        <v>40.42</v>
      </c>
      <c r="J123" s="48">
        <f t="shared" ref="J123:J138" si="7">C141</f>
        <v>2</v>
      </c>
      <c r="K123" s="48">
        <f t="shared" ref="K123:K138" si="8">I123*J123</f>
        <v>80.84</v>
      </c>
    </row>
    <row r="124" spans="1:11" x14ac:dyDescent="0.35">
      <c r="A124" s="60" t="s">
        <v>162</v>
      </c>
      <c r="B124" s="25" t="s">
        <v>71</v>
      </c>
      <c r="C124" s="76"/>
      <c r="D124" s="77" t="s">
        <v>24</v>
      </c>
      <c r="E124" s="77">
        <v>1</v>
      </c>
      <c r="F124" s="77" t="s">
        <v>25</v>
      </c>
      <c r="G124" s="77"/>
      <c r="H124" s="78" t="s">
        <v>26</v>
      </c>
      <c r="I124" s="48">
        <f t="shared" si="6"/>
        <v>30.42</v>
      </c>
      <c r="J124" s="48">
        <f t="shared" si="7"/>
        <v>2</v>
      </c>
      <c r="K124" s="48">
        <f t="shared" si="8"/>
        <v>60.84</v>
      </c>
    </row>
    <row r="125" spans="1:11" x14ac:dyDescent="0.35">
      <c r="A125" s="60" t="s">
        <v>163</v>
      </c>
      <c r="B125" s="25" t="s">
        <v>72</v>
      </c>
      <c r="C125" s="76"/>
      <c r="D125" s="77" t="s">
        <v>24</v>
      </c>
      <c r="E125" s="77"/>
      <c r="F125" s="77" t="s">
        <v>25</v>
      </c>
      <c r="G125" s="77"/>
      <c r="H125" s="78" t="s">
        <v>26</v>
      </c>
      <c r="I125" s="48">
        <f t="shared" si="6"/>
        <v>0</v>
      </c>
      <c r="J125" s="48">
        <f t="shared" si="7"/>
        <v>0</v>
      </c>
      <c r="K125" s="48">
        <f t="shared" si="8"/>
        <v>0</v>
      </c>
    </row>
    <row r="126" spans="1:11" x14ac:dyDescent="0.35">
      <c r="A126" s="60" t="s">
        <v>164</v>
      </c>
      <c r="B126" s="25" t="s">
        <v>2</v>
      </c>
      <c r="C126" s="76"/>
      <c r="D126" s="77" t="s">
        <v>24</v>
      </c>
      <c r="E126" s="77"/>
      <c r="F126" s="77" t="s">
        <v>25</v>
      </c>
      <c r="G126" s="77"/>
      <c r="H126" s="78" t="s">
        <v>26</v>
      </c>
      <c r="I126" s="48">
        <f t="shared" si="6"/>
        <v>0</v>
      </c>
      <c r="J126" s="48">
        <f t="shared" si="7"/>
        <v>0</v>
      </c>
      <c r="K126" s="48">
        <f t="shared" si="8"/>
        <v>0</v>
      </c>
    </row>
    <row r="127" spans="1:11" x14ac:dyDescent="0.35">
      <c r="A127" s="60" t="s">
        <v>165</v>
      </c>
      <c r="B127" s="25" t="s">
        <v>3</v>
      </c>
      <c r="C127" s="76"/>
      <c r="D127" s="77" t="s">
        <v>24</v>
      </c>
      <c r="E127" s="77"/>
      <c r="F127" s="77" t="s">
        <v>25</v>
      </c>
      <c r="G127" s="77"/>
      <c r="H127" s="78" t="s">
        <v>26</v>
      </c>
      <c r="I127" s="48">
        <f t="shared" si="6"/>
        <v>0</v>
      </c>
      <c r="J127" s="48">
        <f t="shared" si="7"/>
        <v>0</v>
      </c>
      <c r="K127" s="48">
        <f t="shared" si="8"/>
        <v>0</v>
      </c>
    </row>
    <row r="128" spans="1:11" x14ac:dyDescent="0.35">
      <c r="A128" s="60" t="s">
        <v>166</v>
      </c>
      <c r="B128" s="25" t="s">
        <v>4</v>
      </c>
      <c r="C128" s="76"/>
      <c r="D128" s="77" t="s">
        <v>24</v>
      </c>
      <c r="E128" s="77"/>
      <c r="F128" s="77" t="s">
        <v>25</v>
      </c>
      <c r="G128" s="77">
        <v>18</v>
      </c>
      <c r="H128" s="78" t="s">
        <v>26</v>
      </c>
      <c r="I128" s="48">
        <f t="shared" si="6"/>
        <v>18</v>
      </c>
      <c r="J128" s="48">
        <f t="shared" si="7"/>
        <v>2</v>
      </c>
      <c r="K128" s="48">
        <f t="shared" si="8"/>
        <v>36</v>
      </c>
    </row>
    <row r="129" spans="1:11" x14ac:dyDescent="0.35">
      <c r="A129" s="60" t="s">
        <v>167</v>
      </c>
      <c r="B129" s="25" t="s">
        <v>5</v>
      </c>
      <c r="C129" s="76"/>
      <c r="D129" s="77" t="s">
        <v>24</v>
      </c>
      <c r="E129" s="77"/>
      <c r="F129" s="77" t="s">
        <v>25</v>
      </c>
      <c r="G129" s="77"/>
      <c r="H129" s="78" t="s">
        <v>26</v>
      </c>
      <c r="I129" s="48">
        <f t="shared" si="6"/>
        <v>0</v>
      </c>
      <c r="J129" s="48">
        <f t="shared" si="7"/>
        <v>0</v>
      </c>
      <c r="K129" s="48">
        <f t="shared" si="8"/>
        <v>0</v>
      </c>
    </row>
    <row r="130" spans="1:11" x14ac:dyDescent="0.35">
      <c r="A130" s="60" t="s">
        <v>168</v>
      </c>
      <c r="B130" s="25" t="s">
        <v>6</v>
      </c>
      <c r="C130" s="76"/>
      <c r="D130" s="77" t="s">
        <v>24</v>
      </c>
      <c r="E130" s="77"/>
      <c r="F130" s="77" t="s">
        <v>25</v>
      </c>
      <c r="G130" s="77"/>
      <c r="H130" s="78" t="s">
        <v>26</v>
      </c>
      <c r="I130" s="48">
        <f t="shared" si="6"/>
        <v>0</v>
      </c>
      <c r="J130" s="48">
        <f t="shared" si="7"/>
        <v>0</v>
      </c>
      <c r="K130" s="48">
        <f t="shared" si="8"/>
        <v>0</v>
      </c>
    </row>
    <row r="131" spans="1:11" x14ac:dyDescent="0.35">
      <c r="A131" s="60" t="s">
        <v>169</v>
      </c>
      <c r="B131" s="25" t="s">
        <v>7</v>
      </c>
      <c r="C131" s="76"/>
      <c r="D131" s="77" t="s">
        <v>24</v>
      </c>
      <c r="E131" s="77"/>
      <c r="F131" s="77" t="s">
        <v>25</v>
      </c>
      <c r="G131" s="77"/>
      <c r="H131" s="78" t="s">
        <v>26</v>
      </c>
      <c r="I131" s="48">
        <f t="shared" si="6"/>
        <v>0</v>
      </c>
      <c r="J131" s="48">
        <f t="shared" si="7"/>
        <v>0</v>
      </c>
      <c r="K131" s="48">
        <f t="shared" si="8"/>
        <v>0</v>
      </c>
    </row>
    <row r="132" spans="1:11" ht="31" x14ac:dyDescent="0.35">
      <c r="A132" s="60" t="s">
        <v>170</v>
      </c>
      <c r="B132" s="25" t="s">
        <v>33</v>
      </c>
      <c r="C132" s="76"/>
      <c r="D132" s="77" t="s">
        <v>24</v>
      </c>
      <c r="E132" s="77"/>
      <c r="F132" s="77" t="s">
        <v>25</v>
      </c>
      <c r="G132" s="77"/>
      <c r="H132" s="78" t="s">
        <v>26</v>
      </c>
      <c r="I132" s="48">
        <f t="shared" si="6"/>
        <v>0</v>
      </c>
      <c r="J132" s="48">
        <f t="shared" si="7"/>
        <v>0</v>
      </c>
      <c r="K132" s="48">
        <f t="shared" si="8"/>
        <v>0</v>
      </c>
    </row>
    <row r="133" spans="1:11" ht="46.5" x14ac:dyDescent="0.35">
      <c r="A133" s="60" t="s">
        <v>171</v>
      </c>
      <c r="B133" s="25" t="s">
        <v>73</v>
      </c>
      <c r="C133" s="76"/>
      <c r="D133" s="77" t="s">
        <v>24</v>
      </c>
      <c r="E133" s="77"/>
      <c r="F133" s="77" t="s">
        <v>25</v>
      </c>
      <c r="G133" s="77">
        <v>20</v>
      </c>
      <c r="H133" s="78" t="s">
        <v>26</v>
      </c>
      <c r="I133" s="48">
        <f t="shared" si="6"/>
        <v>20</v>
      </c>
      <c r="J133" s="48">
        <f t="shared" si="7"/>
        <v>2</v>
      </c>
      <c r="K133" s="48">
        <f t="shared" si="8"/>
        <v>40</v>
      </c>
    </row>
    <row r="134" spans="1:11" ht="31" x14ac:dyDescent="0.35">
      <c r="A134" s="60" t="s">
        <v>172</v>
      </c>
      <c r="B134" s="25" t="s">
        <v>188</v>
      </c>
      <c r="C134" s="76"/>
      <c r="D134" s="77" t="s">
        <v>24</v>
      </c>
      <c r="E134" s="77"/>
      <c r="F134" s="77" t="s">
        <v>25</v>
      </c>
      <c r="G134" s="77"/>
      <c r="H134" s="78" t="s">
        <v>26</v>
      </c>
      <c r="I134" s="48">
        <f t="shared" si="6"/>
        <v>0</v>
      </c>
      <c r="J134" s="48">
        <f t="shared" si="7"/>
        <v>0</v>
      </c>
      <c r="K134" s="48">
        <f t="shared" si="8"/>
        <v>0</v>
      </c>
    </row>
    <row r="135" spans="1:11" x14ac:dyDescent="0.35">
      <c r="A135" s="60" t="s">
        <v>211</v>
      </c>
      <c r="B135" s="25" t="s">
        <v>189</v>
      </c>
      <c r="C135" s="76"/>
      <c r="D135" s="77" t="s">
        <v>24</v>
      </c>
      <c r="E135" s="77"/>
      <c r="F135" s="77" t="s">
        <v>25</v>
      </c>
      <c r="G135" s="77"/>
      <c r="H135" s="78" t="s">
        <v>26</v>
      </c>
      <c r="I135" s="48">
        <f t="shared" si="6"/>
        <v>0</v>
      </c>
      <c r="J135" s="48">
        <f t="shared" si="7"/>
        <v>0</v>
      </c>
      <c r="K135" s="48">
        <f t="shared" si="8"/>
        <v>0</v>
      </c>
    </row>
    <row r="136" spans="1:11" x14ac:dyDescent="0.35">
      <c r="A136" s="60" t="s">
        <v>212</v>
      </c>
      <c r="B136" s="25" t="s">
        <v>190</v>
      </c>
      <c r="C136" s="76"/>
      <c r="D136" s="77" t="s">
        <v>24</v>
      </c>
      <c r="E136" s="77"/>
      <c r="F136" s="77" t="s">
        <v>25</v>
      </c>
      <c r="G136" s="77"/>
      <c r="H136" s="78" t="s">
        <v>26</v>
      </c>
      <c r="I136" s="48">
        <f t="shared" si="6"/>
        <v>0</v>
      </c>
      <c r="J136" s="48">
        <f t="shared" si="7"/>
        <v>0</v>
      </c>
      <c r="K136" s="48">
        <f t="shared" si="8"/>
        <v>0</v>
      </c>
    </row>
    <row r="137" spans="1:11" ht="31" x14ac:dyDescent="0.35">
      <c r="A137" s="60" t="s">
        <v>213</v>
      </c>
      <c r="B137" s="25" t="s">
        <v>220</v>
      </c>
      <c r="C137" s="76"/>
      <c r="D137" s="77" t="s">
        <v>24</v>
      </c>
      <c r="E137" s="77">
        <v>1</v>
      </c>
      <c r="F137" s="77" t="s">
        <v>25</v>
      </c>
      <c r="G137" s="77">
        <v>7</v>
      </c>
      <c r="H137" s="78" t="s">
        <v>26</v>
      </c>
      <c r="I137" s="48">
        <f t="shared" si="6"/>
        <v>37.42</v>
      </c>
      <c r="J137" s="48">
        <f t="shared" si="7"/>
        <v>13</v>
      </c>
      <c r="K137" s="48">
        <f t="shared" si="8"/>
        <v>486.46000000000004</v>
      </c>
    </row>
    <row r="138" spans="1:11" x14ac:dyDescent="0.35">
      <c r="A138" s="60" t="s">
        <v>214</v>
      </c>
      <c r="B138" s="25" t="s">
        <v>34</v>
      </c>
      <c r="C138" s="76"/>
      <c r="D138" s="77" t="s">
        <v>24</v>
      </c>
      <c r="E138" s="77"/>
      <c r="F138" s="77" t="s">
        <v>25</v>
      </c>
      <c r="G138" s="77"/>
      <c r="H138" s="78" t="s">
        <v>26</v>
      </c>
      <c r="I138" s="48">
        <f t="shared" si="6"/>
        <v>0</v>
      </c>
      <c r="J138" s="48">
        <f t="shared" si="7"/>
        <v>0</v>
      </c>
      <c r="K138" s="48">
        <f t="shared" si="8"/>
        <v>0</v>
      </c>
    </row>
    <row r="139" spans="1:11" x14ac:dyDescent="0.35">
      <c r="A139" s="60">
        <v>15</v>
      </c>
      <c r="B139" s="54" t="s">
        <v>173</v>
      </c>
      <c r="C139" s="162">
        <f>SUM(C140:H156)</f>
        <v>21</v>
      </c>
      <c r="D139" s="162"/>
      <c r="E139" s="162"/>
      <c r="F139" s="162"/>
      <c r="G139" s="162"/>
      <c r="H139" s="162"/>
      <c r="I139" s="69">
        <f>C38</f>
        <v>0</v>
      </c>
      <c r="J139" s="48"/>
      <c r="K139" s="48"/>
    </row>
    <row r="140" spans="1:11" x14ac:dyDescent="0.35">
      <c r="A140" s="60" t="s">
        <v>45</v>
      </c>
      <c r="B140" s="25" t="s">
        <v>0</v>
      </c>
      <c r="C140" s="163"/>
      <c r="D140" s="164"/>
      <c r="E140" s="164"/>
      <c r="F140" s="164"/>
      <c r="G140" s="164"/>
      <c r="H140" s="165"/>
      <c r="I140" s="48"/>
      <c r="J140" s="48"/>
      <c r="K140" s="48"/>
    </row>
    <row r="141" spans="1:11" x14ac:dyDescent="0.35">
      <c r="A141" s="60" t="s">
        <v>174</v>
      </c>
      <c r="B141" s="25" t="s">
        <v>1</v>
      </c>
      <c r="C141" s="163">
        <v>2</v>
      </c>
      <c r="D141" s="164"/>
      <c r="E141" s="164"/>
      <c r="F141" s="164"/>
      <c r="G141" s="164"/>
      <c r="H141" s="165"/>
      <c r="I141" s="48"/>
      <c r="J141" s="48"/>
      <c r="K141" s="48"/>
    </row>
    <row r="142" spans="1:11" x14ac:dyDescent="0.35">
      <c r="A142" s="60" t="s">
        <v>175</v>
      </c>
      <c r="B142" s="25" t="s">
        <v>71</v>
      </c>
      <c r="C142" s="163">
        <v>2</v>
      </c>
      <c r="D142" s="164"/>
      <c r="E142" s="164"/>
      <c r="F142" s="164"/>
      <c r="G142" s="164"/>
      <c r="H142" s="165"/>
      <c r="I142" s="48"/>
      <c r="J142" s="48"/>
      <c r="K142" s="48"/>
    </row>
    <row r="143" spans="1:11" x14ac:dyDescent="0.35">
      <c r="A143" s="60" t="s">
        <v>176</v>
      </c>
      <c r="B143" s="25" t="s">
        <v>72</v>
      </c>
      <c r="C143" s="163"/>
      <c r="D143" s="164"/>
      <c r="E143" s="164"/>
      <c r="F143" s="164"/>
      <c r="G143" s="164"/>
      <c r="H143" s="165"/>
      <c r="I143" s="48"/>
      <c r="J143" s="48"/>
      <c r="K143" s="48"/>
    </row>
    <row r="144" spans="1:11" x14ac:dyDescent="0.35">
      <c r="A144" s="60" t="s">
        <v>177</v>
      </c>
      <c r="B144" s="25" t="s">
        <v>2</v>
      </c>
      <c r="C144" s="163"/>
      <c r="D144" s="164"/>
      <c r="E144" s="164"/>
      <c r="F144" s="164"/>
      <c r="G144" s="164"/>
      <c r="H144" s="165"/>
      <c r="I144" s="48"/>
      <c r="J144" s="48"/>
      <c r="K144" s="48"/>
    </row>
    <row r="145" spans="1:11" x14ac:dyDescent="0.35">
      <c r="A145" s="60" t="s">
        <v>178</v>
      </c>
      <c r="B145" s="25" t="s">
        <v>3</v>
      </c>
      <c r="C145" s="163"/>
      <c r="D145" s="164"/>
      <c r="E145" s="164"/>
      <c r="F145" s="164"/>
      <c r="G145" s="164"/>
      <c r="H145" s="165"/>
      <c r="I145" s="48"/>
      <c r="J145" s="48"/>
      <c r="K145" s="48"/>
    </row>
    <row r="146" spans="1:11" x14ac:dyDescent="0.35">
      <c r="A146" s="60" t="s">
        <v>179</v>
      </c>
      <c r="B146" s="25" t="s">
        <v>4</v>
      </c>
      <c r="C146" s="163">
        <v>2</v>
      </c>
      <c r="D146" s="164"/>
      <c r="E146" s="164"/>
      <c r="F146" s="164"/>
      <c r="G146" s="164"/>
      <c r="H146" s="165"/>
      <c r="I146" s="48"/>
      <c r="J146" s="48"/>
      <c r="K146" s="48"/>
    </row>
    <row r="147" spans="1:11" x14ac:dyDescent="0.35">
      <c r="A147" s="60" t="s">
        <v>180</v>
      </c>
      <c r="B147" s="25" t="s">
        <v>5</v>
      </c>
      <c r="C147" s="163"/>
      <c r="D147" s="164"/>
      <c r="E147" s="164"/>
      <c r="F147" s="164"/>
      <c r="G147" s="164"/>
      <c r="H147" s="165"/>
      <c r="I147" s="48"/>
      <c r="J147" s="48"/>
      <c r="K147" s="48"/>
    </row>
    <row r="148" spans="1:11" x14ac:dyDescent="0.35">
      <c r="A148" s="60" t="s">
        <v>181</v>
      </c>
      <c r="B148" s="25" t="s">
        <v>6</v>
      </c>
      <c r="C148" s="163"/>
      <c r="D148" s="164"/>
      <c r="E148" s="164"/>
      <c r="F148" s="164"/>
      <c r="G148" s="164"/>
      <c r="H148" s="165"/>
      <c r="I148" s="48"/>
      <c r="J148" s="48"/>
      <c r="K148" s="48"/>
    </row>
    <row r="149" spans="1:11" x14ac:dyDescent="0.35">
      <c r="A149" s="60" t="s">
        <v>182</v>
      </c>
      <c r="B149" s="25" t="s">
        <v>7</v>
      </c>
      <c r="C149" s="163"/>
      <c r="D149" s="164"/>
      <c r="E149" s="164"/>
      <c r="F149" s="164"/>
      <c r="G149" s="164"/>
      <c r="H149" s="165"/>
      <c r="I149" s="48"/>
      <c r="J149" s="48"/>
      <c r="K149" s="48"/>
    </row>
    <row r="150" spans="1:11" ht="31" x14ac:dyDescent="0.35">
      <c r="A150" s="60" t="s">
        <v>183</v>
      </c>
      <c r="B150" s="25" t="s">
        <v>33</v>
      </c>
      <c r="C150" s="163"/>
      <c r="D150" s="164"/>
      <c r="E150" s="164"/>
      <c r="F150" s="164"/>
      <c r="G150" s="164"/>
      <c r="H150" s="165"/>
      <c r="I150" s="48"/>
      <c r="J150" s="48"/>
      <c r="K150" s="48"/>
    </row>
    <row r="151" spans="1:11" ht="46.5" x14ac:dyDescent="0.35">
      <c r="A151" s="60" t="s">
        <v>184</v>
      </c>
      <c r="B151" s="25" t="s">
        <v>73</v>
      </c>
      <c r="C151" s="163">
        <v>2</v>
      </c>
      <c r="D151" s="164"/>
      <c r="E151" s="164"/>
      <c r="F151" s="164"/>
      <c r="G151" s="164"/>
      <c r="H151" s="165"/>
      <c r="I151" s="48"/>
      <c r="J151" s="48"/>
      <c r="K151" s="48"/>
    </row>
    <row r="152" spans="1:11" ht="31" x14ac:dyDescent="0.35">
      <c r="A152" s="60" t="s">
        <v>185</v>
      </c>
      <c r="B152" s="25" t="s">
        <v>188</v>
      </c>
      <c r="C152" s="163"/>
      <c r="D152" s="164"/>
      <c r="E152" s="164"/>
      <c r="F152" s="164"/>
      <c r="G152" s="164"/>
      <c r="H152" s="165"/>
      <c r="I152" s="48"/>
      <c r="J152" s="48"/>
      <c r="K152" s="48"/>
    </row>
    <row r="153" spans="1:11" x14ac:dyDescent="0.35">
      <c r="A153" s="60" t="s">
        <v>215</v>
      </c>
      <c r="B153" s="25" t="s">
        <v>189</v>
      </c>
      <c r="C153" s="163"/>
      <c r="D153" s="164"/>
      <c r="E153" s="164"/>
      <c r="F153" s="164"/>
      <c r="G153" s="164"/>
      <c r="H153" s="165"/>
      <c r="I153" s="48"/>
      <c r="J153" s="48"/>
      <c r="K153" s="48"/>
    </row>
    <row r="154" spans="1:11" x14ac:dyDescent="0.35">
      <c r="A154" s="60" t="s">
        <v>216</v>
      </c>
      <c r="B154" s="25" t="s">
        <v>190</v>
      </c>
      <c r="C154" s="163"/>
      <c r="D154" s="164"/>
      <c r="E154" s="164"/>
      <c r="F154" s="164"/>
      <c r="G154" s="164"/>
      <c r="H154" s="165"/>
      <c r="I154" s="48"/>
      <c r="J154" s="48"/>
      <c r="K154" s="48"/>
    </row>
    <row r="155" spans="1:11" ht="31" x14ac:dyDescent="0.35">
      <c r="A155" s="60" t="s">
        <v>217</v>
      </c>
      <c r="B155" s="25" t="s">
        <v>220</v>
      </c>
      <c r="C155" s="163">
        <v>13</v>
      </c>
      <c r="D155" s="164"/>
      <c r="E155" s="164"/>
      <c r="F155" s="164"/>
      <c r="G155" s="164"/>
      <c r="H155" s="165"/>
      <c r="I155" s="48"/>
      <c r="J155" s="48"/>
      <c r="K155" s="48"/>
    </row>
    <row r="156" spans="1:11" x14ac:dyDescent="0.35">
      <c r="A156" s="60" t="s">
        <v>218</v>
      </c>
      <c r="B156" s="25" t="s">
        <v>34</v>
      </c>
      <c r="C156" s="163"/>
      <c r="D156" s="164"/>
      <c r="E156" s="164"/>
      <c r="F156" s="164"/>
      <c r="G156" s="164"/>
      <c r="H156" s="165"/>
      <c r="I156" s="48"/>
      <c r="J156" s="48"/>
      <c r="K156" s="48"/>
    </row>
    <row r="157" spans="1:11" x14ac:dyDescent="0.35">
      <c r="A157" s="53"/>
      <c r="B157" s="56"/>
      <c r="C157" s="162"/>
      <c r="D157" s="162"/>
      <c r="E157" s="162"/>
      <c r="F157" s="162"/>
      <c r="G157" s="162"/>
      <c r="H157" s="162"/>
      <c r="I157" s="48"/>
      <c r="J157" s="48"/>
      <c r="K157" s="48"/>
    </row>
    <row r="158" spans="1:11" x14ac:dyDescent="0.35">
      <c r="A158" s="53"/>
      <c r="B158" s="56"/>
      <c r="C158" s="162"/>
      <c r="D158" s="162"/>
      <c r="E158" s="162"/>
      <c r="F158" s="162"/>
      <c r="G158" s="162"/>
      <c r="H158" s="162"/>
      <c r="I158" s="48"/>
      <c r="J158" s="48"/>
      <c r="K158" s="48"/>
    </row>
    <row r="159" spans="1:11" x14ac:dyDescent="0.35">
      <c r="A159" s="53"/>
      <c r="B159" s="56"/>
      <c r="C159" s="162"/>
      <c r="D159" s="162"/>
      <c r="E159" s="162"/>
      <c r="F159" s="162"/>
      <c r="G159" s="162"/>
      <c r="H159" s="162"/>
      <c r="I159" s="48"/>
      <c r="J159" s="48"/>
      <c r="K159" s="48"/>
    </row>
    <row r="160" spans="1:11" x14ac:dyDescent="0.35">
      <c r="A160" s="53"/>
      <c r="B160" s="56"/>
      <c r="C160" s="162"/>
      <c r="D160" s="162"/>
      <c r="E160" s="162"/>
      <c r="F160" s="162"/>
      <c r="G160" s="162"/>
      <c r="H160" s="162"/>
      <c r="I160" s="48"/>
      <c r="J160" s="48"/>
      <c r="K160" s="48"/>
    </row>
    <row r="161" spans="1:11" x14ac:dyDescent="0.35">
      <c r="A161" s="53"/>
      <c r="B161" s="56"/>
      <c r="C161" s="162"/>
      <c r="D161" s="162"/>
      <c r="E161" s="162"/>
      <c r="F161" s="162"/>
      <c r="G161" s="162"/>
      <c r="H161" s="162"/>
      <c r="I161" s="48"/>
      <c r="J161" s="48"/>
      <c r="K161" s="48"/>
    </row>
    <row r="162" spans="1:11" x14ac:dyDescent="0.35">
      <c r="A162" s="53"/>
      <c r="B162" s="56"/>
      <c r="C162" s="162"/>
      <c r="D162" s="162"/>
      <c r="E162" s="162"/>
      <c r="F162" s="162"/>
      <c r="G162" s="162"/>
      <c r="H162" s="162"/>
      <c r="I162" s="48"/>
      <c r="J162" s="48"/>
      <c r="K162" s="48"/>
    </row>
    <row r="163" spans="1:11" x14ac:dyDescent="0.35">
      <c r="A163" s="53"/>
      <c r="B163" s="56"/>
      <c r="C163" s="162"/>
      <c r="D163" s="162"/>
      <c r="E163" s="162"/>
      <c r="F163" s="162"/>
      <c r="G163" s="162"/>
      <c r="H163" s="162"/>
      <c r="I163" s="48"/>
      <c r="J163" s="48"/>
      <c r="K163" s="48"/>
    </row>
    <row r="164" spans="1:11" x14ac:dyDescent="0.35">
      <c r="A164" s="53"/>
      <c r="B164" s="56"/>
      <c r="C164" s="162"/>
      <c r="D164" s="162"/>
      <c r="E164" s="162"/>
      <c r="F164" s="162"/>
      <c r="G164" s="162"/>
      <c r="H164" s="162"/>
      <c r="I164" s="48"/>
      <c r="J164" s="48"/>
      <c r="K164" s="48"/>
    </row>
    <row r="165" spans="1:11" x14ac:dyDescent="0.35">
      <c r="A165" s="53"/>
      <c r="B165" s="56"/>
      <c r="C165" s="162"/>
      <c r="D165" s="162"/>
      <c r="E165" s="162"/>
      <c r="F165" s="162"/>
      <c r="G165" s="162"/>
      <c r="H165" s="162"/>
      <c r="I165" s="48"/>
      <c r="J165" s="48"/>
      <c r="K165" s="48"/>
    </row>
    <row r="166" spans="1:11" x14ac:dyDescent="0.35">
      <c r="A166" s="53"/>
      <c r="B166" s="56"/>
      <c r="C166" s="162"/>
      <c r="D166" s="162"/>
      <c r="E166" s="162"/>
      <c r="F166" s="162"/>
      <c r="G166" s="162"/>
      <c r="H166" s="162"/>
      <c r="I166" s="48"/>
      <c r="J166" s="48"/>
      <c r="K166" s="48"/>
    </row>
    <row r="167" spans="1:11" x14ac:dyDescent="0.35">
      <c r="A167" s="53"/>
      <c r="B167" s="83"/>
      <c r="C167" s="162"/>
      <c r="D167" s="162"/>
      <c r="E167" s="162"/>
      <c r="F167" s="162"/>
      <c r="G167" s="162"/>
      <c r="H167" s="162"/>
      <c r="I167" s="48"/>
      <c r="J167" s="48"/>
      <c r="K167" s="48"/>
    </row>
    <row r="168" spans="1:11" x14ac:dyDescent="0.35">
      <c r="A168" s="53"/>
      <c r="B168" s="56"/>
      <c r="C168" s="162"/>
      <c r="D168" s="162"/>
      <c r="E168" s="162"/>
      <c r="F168" s="162"/>
      <c r="G168" s="162"/>
      <c r="H168" s="162"/>
      <c r="I168" s="48"/>
      <c r="J168" s="48"/>
      <c r="K168" s="48"/>
    </row>
  </sheetData>
  <mergeCells count="110">
    <mergeCell ref="C18:H18"/>
    <mergeCell ref="C19:H19"/>
    <mergeCell ref="C20:H20"/>
    <mergeCell ref="C21:H21"/>
    <mergeCell ref="C22:H22"/>
    <mergeCell ref="C23:H23"/>
    <mergeCell ref="C12:H12"/>
    <mergeCell ref="C13:H13"/>
    <mergeCell ref="C14:H14"/>
    <mergeCell ref="C15:H15"/>
    <mergeCell ref="C16:H16"/>
    <mergeCell ref="C17:H17"/>
    <mergeCell ref="C30:H30"/>
    <mergeCell ref="C31:H31"/>
    <mergeCell ref="C32:H32"/>
    <mergeCell ref="C33:H33"/>
    <mergeCell ref="C34:H34"/>
    <mergeCell ref="C35:H35"/>
    <mergeCell ref="C24:H24"/>
    <mergeCell ref="C25:H25"/>
    <mergeCell ref="C26:H26"/>
    <mergeCell ref="C27:H27"/>
    <mergeCell ref="C28:H28"/>
    <mergeCell ref="C29:H29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6:H66"/>
    <mergeCell ref="C67:H67"/>
    <mergeCell ref="C68:H68"/>
    <mergeCell ref="C69:H69"/>
    <mergeCell ref="C70:H70"/>
    <mergeCell ref="C71:H71"/>
    <mergeCell ref="C60:H60"/>
    <mergeCell ref="C61:H61"/>
    <mergeCell ref="C62:H62"/>
    <mergeCell ref="C63:H63"/>
    <mergeCell ref="C64:H64"/>
    <mergeCell ref="C65:H65"/>
    <mergeCell ref="C78:H78"/>
    <mergeCell ref="C79:H79"/>
    <mergeCell ref="C80:H80"/>
    <mergeCell ref="C81:H81"/>
    <mergeCell ref="C82:H82"/>
    <mergeCell ref="C83:H83"/>
    <mergeCell ref="C72:H72"/>
    <mergeCell ref="C73:H73"/>
    <mergeCell ref="C74:H74"/>
    <mergeCell ref="C75:H75"/>
    <mergeCell ref="C76:H76"/>
    <mergeCell ref="C77:H77"/>
    <mergeCell ref="C90:H90"/>
    <mergeCell ref="C119:H119"/>
    <mergeCell ref="C139:H139"/>
    <mergeCell ref="C140:H140"/>
    <mergeCell ref="C141:H141"/>
    <mergeCell ref="C142:H142"/>
    <mergeCell ref="C84:H84"/>
    <mergeCell ref="C85:H85"/>
    <mergeCell ref="C86:H86"/>
    <mergeCell ref="C87:H87"/>
    <mergeCell ref="C88:H88"/>
    <mergeCell ref="C89:H89"/>
    <mergeCell ref="C149:H149"/>
    <mergeCell ref="C150:H150"/>
    <mergeCell ref="C151:H151"/>
    <mergeCell ref="C152:H152"/>
    <mergeCell ref="C153:H153"/>
    <mergeCell ref="C154:H154"/>
    <mergeCell ref="C143:H143"/>
    <mergeCell ref="C144:H144"/>
    <mergeCell ref="C145:H145"/>
    <mergeCell ref="C146:H146"/>
    <mergeCell ref="C147:H147"/>
    <mergeCell ref="C148:H148"/>
    <mergeCell ref="C167:H167"/>
    <mergeCell ref="C168:H168"/>
    <mergeCell ref="C161:H161"/>
    <mergeCell ref="C162:H162"/>
    <mergeCell ref="C163:H163"/>
    <mergeCell ref="C164:H164"/>
    <mergeCell ref="C165:H165"/>
    <mergeCell ref="C166:H166"/>
    <mergeCell ref="C155:H155"/>
    <mergeCell ref="C156:H156"/>
    <mergeCell ref="C157:H157"/>
    <mergeCell ref="C158:H158"/>
    <mergeCell ref="C159:H159"/>
    <mergeCell ref="C160:H1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2</vt:i4>
      </vt:variant>
    </vt:vector>
  </HeadingPairs>
  <TitlesOfParts>
    <vt:vector size="14" baseType="lpstr">
      <vt:lpstr>2025 m.</vt:lpstr>
      <vt:lpstr> Kauno TI Techn. g.</vt:lpstr>
      <vt:lpstr>ALYTUS</vt:lpstr>
      <vt:lpstr>KYBARTAI</vt:lpstr>
      <vt:lpstr>MARIJAM</vt:lpstr>
      <vt:lpstr>PRAV2</vt:lpstr>
      <vt:lpstr>ŠIAULIŲ</vt:lpstr>
      <vt:lpstr>LIGONINĖ</vt:lpstr>
      <vt:lpstr>vILNIAUS</vt:lpstr>
      <vt:lpstr>PANEVEŽ</vt:lpstr>
      <vt:lpstr>kauno TI</vt:lpstr>
      <vt:lpstr>prav.3</vt:lpstr>
      <vt:lpstr>'2025 m.'!Print_Area</vt:lpstr>
      <vt:lpstr>'2025 m.'!Print_Titles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2021-01-27T10:58:39Z</cp:lastPrinted>
  <dcterms:created xsi:type="dcterms:W3CDTF">2003-06-04T06:39:57Z</dcterms:created>
  <dcterms:modified xsi:type="dcterms:W3CDTF">2026-04-28T13:20:27Z</dcterms:modified>
</cp:coreProperties>
</file>