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ignas.naujalis\Desktop\Metinės tiesiai kėlimui\"/>
    </mc:Choice>
  </mc:AlternateContent>
  <xr:revisionPtr revIDLastSave="0" documentId="13_ncr:1_{934CA863-EFC5-48F5-BB6A-35B39A052D18}" xr6:coauthVersionLast="47" xr6:coauthVersionMax="47" xr10:uidLastSave="{00000000-0000-0000-0000-000000000000}"/>
  <bookViews>
    <workbookView xWindow="15470" yWindow="9970" windowWidth="19180" windowHeight="10060" tabRatio="599" xr2:uid="{00000000-000D-0000-FFFF-FFFF00000000}"/>
  </bookViews>
  <sheets>
    <sheet name="2025 m." sheetId="1" r:id="rId1"/>
    <sheet name="Alytus" sheetId="2" state="hidden" r:id="rId2"/>
    <sheet name="Kybartai" sheetId="3" state="hidden" r:id="rId3"/>
    <sheet name="marij" sheetId="4" state="hidden" r:id="rId4"/>
    <sheet name="panev" sheetId="5" state="hidden" r:id="rId5"/>
    <sheet name="prav1" sheetId="6" state="hidden" r:id="rId6"/>
    <sheet name="prav2" sheetId="7" state="hidden" r:id="rId7"/>
    <sheet name="prav3" sheetId="8" state="hidden" r:id="rId8"/>
    <sheet name="VPN1" sheetId="9" state="hidden" r:id="rId9"/>
    <sheet name="VPN2" sheetId="10" state="hidden" r:id="rId10"/>
    <sheet name="ligoninė" sheetId="11" state="hidden" r:id="rId11"/>
    <sheet name="KNTI" sheetId="12" state="hidden" r:id="rId12"/>
    <sheet name="KNPN" sheetId="13" state="hidden" r:id="rId13"/>
    <sheet name="KTI" sheetId="14" state="hidden" r:id="rId14"/>
    <sheet name="Šiaulių " sheetId="15" state="hidden" r:id="rId15"/>
  </sheets>
  <definedNames>
    <definedName name="_xlnm.Print_Area" localSheetId="0">'2025 m.'!$A$1:$H$227</definedName>
    <definedName name="_xlnm.Print_Titles" localSheetId="0">'2025 m.'!$11:$11</definedName>
    <definedName name="_xlnm.Print_Titles" localSheetId="1">Alytus!$12:$12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1" l="1"/>
  <c r="C103" i="1"/>
  <c r="C173" i="1" l="1"/>
  <c r="C88" i="1" l="1"/>
  <c r="C78" i="1"/>
  <c r="C40" i="1"/>
  <c r="C13" i="1"/>
  <c r="J135" i="10" l="1"/>
  <c r="J134" i="10"/>
  <c r="J114" i="10"/>
  <c r="J115" i="10"/>
  <c r="J116" i="10"/>
  <c r="J117" i="10"/>
  <c r="J118" i="10"/>
  <c r="J119" i="10"/>
  <c r="J120" i="10"/>
  <c r="J121" i="10"/>
  <c r="J122" i="10"/>
  <c r="J123" i="10"/>
  <c r="J124" i="10"/>
  <c r="J125" i="10"/>
  <c r="J126" i="10"/>
  <c r="J127" i="10"/>
  <c r="J128" i="10"/>
  <c r="J129" i="10"/>
  <c r="J130" i="10"/>
  <c r="J131" i="10"/>
  <c r="J132" i="10"/>
  <c r="J133" i="10"/>
  <c r="C173" i="2" l="1"/>
  <c r="C55" i="2" l="1"/>
  <c r="J163" i="12" l="1"/>
  <c r="J164" i="12"/>
  <c r="J165" i="12"/>
  <c r="J166" i="12"/>
  <c r="J167" i="12"/>
  <c r="J168" i="12"/>
  <c r="J169" i="12"/>
  <c r="J170" i="12"/>
  <c r="J171" i="12"/>
  <c r="J172" i="12"/>
  <c r="C55" i="13"/>
  <c r="C173" i="8"/>
  <c r="C55" i="8"/>
  <c r="L83" i="1" l="1"/>
  <c r="L84" i="1"/>
  <c r="L85" i="1"/>
  <c r="L86" i="1"/>
  <c r="L87" i="1"/>
  <c r="L88" i="1"/>
  <c r="L89" i="1"/>
  <c r="L82" i="1"/>
  <c r="J135" i="6" l="1"/>
  <c r="J134" i="6"/>
  <c r="J114" i="6"/>
  <c r="J115" i="6"/>
  <c r="J116" i="6"/>
  <c r="J117" i="6"/>
  <c r="J118" i="6"/>
  <c r="J119" i="6"/>
  <c r="J120" i="6"/>
  <c r="J121" i="6"/>
  <c r="J122" i="6"/>
  <c r="J123" i="6"/>
  <c r="J124" i="6"/>
  <c r="J125" i="6"/>
  <c r="J126" i="6"/>
  <c r="J127" i="6"/>
  <c r="J128" i="6"/>
  <c r="J129" i="6"/>
  <c r="J130" i="6"/>
  <c r="J131" i="6"/>
  <c r="J132" i="6"/>
  <c r="J133" i="6"/>
  <c r="J171" i="14" l="1"/>
  <c r="J134" i="14"/>
  <c r="C55" i="14" l="1"/>
  <c r="J171" i="11"/>
  <c r="J134" i="11"/>
  <c r="C55" i="11"/>
  <c r="J171" i="10"/>
  <c r="J134" i="9" l="1"/>
  <c r="C55" i="9"/>
  <c r="C14" i="9"/>
  <c r="I171" i="5"/>
  <c r="K171" i="5" s="1"/>
  <c r="J171" i="5"/>
  <c r="J171" i="4"/>
  <c r="J172" i="4"/>
  <c r="J171" i="3"/>
  <c r="J172" i="3"/>
  <c r="J171" i="7"/>
  <c r="J172" i="7"/>
  <c r="J171" i="8"/>
  <c r="J172" i="8"/>
  <c r="J134" i="8"/>
  <c r="C14" i="8"/>
  <c r="J134" i="7"/>
  <c r="C55" i="7"/>
  <c r="I171" i="6"/>
  <c r="J171" i="6"/>
  <c r="C55" i="6"/>
  <c r="K171" i="6" l="1"/>
  <c r="C55" i="4"/>
  <c r="C55" i="15" l="1"/>
  <c r="J134" i="15"/>
  <c r="J134" i="4" l="1"/>
  <c r="J134" i="2"/>
  <c r="J134" i="5"/>
  <c r="I134" i="15" l="1"/>
  <c r="K134" i="15" s="1"/>
  <c r="I170" i="15"/>
  <c r="J170" i="15"/>
  <c r="I171" i="15"/>
  <c r="J171" i="15"/>
  <c r="I172" i="15"/>
  <c r="J172" i="15"/>
  <c r="I171" i="14"/>
  <c r="K171" i="14" s="1"/>
  <c r="I134" i="14"/>
  <c r="K134" i="14" s="1"/>
  <c r="I171" i="13"/>
  <c r="J171" i="13"/>
  <c r="I134" i="13"/>
  <c r="I171" i="12"/>
  <c r="I134" i="12"/>
  <c r="I171" i="11"/>
  <c r="K171" i="11" s="1"/>
  <c r="I134" i="11"/>
  <c r="K134" i="11" s="1"/>
  <c r="I171" i="10"/>
  <c r="I134" i="10"/>
  <c r="I171" i="9"/>
  <c r="J171" i="9"/>
  <c r="I134" i="9"/>
  <c r="I171" i="8"/>
  <c r="K171" i="8" s="1"/>
  <c r="I134" i="8"/>
  <c r="K134" i="8" s="1"/>
  <c r="I171" i="7"/>
  <c r="K171" i="7" s="1"/>
  <c r="I134" i="7"/>
  <c r="I134" i="6"/>
  <c r="K134" i="6" s="1"/>
  <c r="I134" i="5"/>
  <c r="K134" i="5" s="1"/>
  <c r="I171" i="4"/>
  <c r="K171" i="4" s="1"/>
  <c r="I134" i="4"/>
  <c r="K134" i="4" s="1"/>
  <c r="K170" i="15" l="1"/>
  <c r="K134" i="13"/>
  <c r="K171" i="12"/>
  <c r="K134" i="12"/>
  <c r="K171" i="9"/>
  <c r="K171" i="10"/>
  <c r="K134" i="9"/>
  <c r="K134" i="7"/>
  <c r="K134" i="10"/>
  <c r="K171" i="13"/>
  <c r="K172" i="15"/>
  <c r="K171" i="15"/>
  <c r="I171" i="3"/>
  <c r="K171" i="3" s="1"/>
  <c r="J135" i="3"/>
  <c r="J134" i="3"/>
  <c r="J135" i="1" s="1"/>
  <c r="I134" i="3"/>
  <c r="C14" i="3"/>
  <c r="C55" i="3"/>
  <c r="K134" i="3" l="1"/>
  <c r="J166" i="2" l="1"/>
  <c r="I171" i="2" l="1"/>
  <c r="J171" i="2"/>
  <c r="J173" i="1" s="1"/>
  <c r="I134" i="2"/>
  <c r="K134" i="2" s="1"/>
  <c r="K135" i="1" s="1"/>
  <c r="K171" i="2" l="1"/>
  <c r="K173" i="1" s="1"/>
  <c r="C173" i="15" l="1"/>
  <c r="J169" i="15"/>
  <c r="I169" i="15"/>
  <c r="J168" i="15"/>
  <c r="I168" i="15"/>
  <c r="J167" i="15"/>
  <c r="I167" i="15"/>
  <c r="J166" i="15"/>
  <c r="I166" i="15"/>
  <c r="J165" i="15"/>
  <c r="I165" i="15"/>
  <c r="J164" i="15"/>
  <c r="I164" i="15"/>
  <c r="J163" i="15"/>
  <c r="I163" i="15"/>
  <c r="J162" i="15"/>
  <c r="I162" i="15"/>
  <c r="J161" i="15"/>
  <c r="I161" i="15"/>
  <c r="J160" i="15"/>
  <c r="I160" i="15"/>
  <c r="J159" i="15"/>
  <c r="I159" i="15"/>
  <c r="J158" i="15"/>
  <c r="I158" i="15"/>
  <c r="J157" i="15"/>
  <c r="I157" i="15"/>
  <c r="J156" i="15"/>
  <c r="I156" i="15"/>
  <c r="J155" i="15"/>
  <c r="I155" i="15"/>
  <c r="J154" i="15"/>
  <c r="I154" i="15"/>
  <c r="K154" i="15" s="1"/>
  <c r="J153" i="15"/>
  <c r="I153" i="15"/>
  <c r="J152" i="15"/>
  <c r="I152" i="15"/>
  <c r="J151" i="15"/>
  <c r="I151" i="15"/>
  <c r="J150" i="15"/>
  <c r="I150" i="15"/>
  <c r="I146" i="15"/>
  <c r="I145" i="15"/>
  <c r="I144" i="15"/>
  <c r="I143" i="15"/>
  <c r="I142" i="15"/>
  <c r="I141" i="15"/>
  <c r="I140" i="15"/>
  <c r="I139" i="15"/>
  <c r="I138" i="15"/>
  <c r="J135" i="15"/>
  <c r="I135" i="15"/>
  <c r="J133" i="15"/>
  <c r="I133" i="15"/>
  <c r="J132" i="15"/>
  <c r="I132" i="15"/>
  <c r="J131" i="15"/>
  <c r="I131" i="15"/>
  <c r="J130" i="15"/>
  <c r="I130" i="15"/>
  <c r="J129" i="15"/>
  <c r="I129" i="15"/>
  <c r="J128" i="15"/>
  <c r="I128" i="15"/>
  <c r="J127" i="15"/>
  <c r="I127" i="15"/>
  <c r="J126" i="15"/>
  <c r="I126" i="15"/>
  <c r="J125" i="15"/>
  <c r="I125" i="15"/>
  <c r="J124" i="15"/>
  <c r="I124" i="15"/>
  <c r="J123" i="15"/>
  <c r="I123" i="15"/>
  <c r="J122" i="15"/>
  <c r="I122" i="15"/>
  <c r="J121" i="15"/>
  <c r="I121" i="15"/>
  <c r="J120" i="15"/>
  <c r="J143" i="15" s="1"/>
  <c r="I120" i="15"/>
  <c r="J119" i="15"/>
  <c r="I119" i="15"/>
  <c r="J118" i="15"/>
  <c r="J142" i="15" s="1"/>
  <c r="I118" i="15"/>
  <c r="J117" i="15"/>
  <c r="I117" i="15"/>
  <c r="J116" i="15"/>
  <c r="I116" i="15"/>
  <c r="J115" i="15"/>
  <c r="I115" i="15"/>
  <c r="J114" i="15"/>
  <c r="J139" i="15" s="1"/>
  <c r="I114" i="15"/>
  <c r="J113" i="15"/>
  <c r="J138" i="15" s="1"/>
  <c r="I113" i="15"/>
  <c r="I92" i="15"/>
  <c r="C92" i="15"/>
  <c r="I82" i="15"/>
  <c r="C82" i="15"/>
  <c r="J82" i="15"/>
  <c r="J92" i="15" s="1"/>
  <c r="C39" i="15"/>
  <c r="I173" i="15" s="1"/>
  <c r="C14" i="15"/>
  <c r="C173" i="14"/>
  <c r="J172" i="14"/>
  <c r="I172" i="14"/>
  <c r="J170" i="14"/>
  <c r="I170" i="14"/>
  <c r="J169" i="14"/>
  <c r="I169" i="14"/>
  <c r="J168" i="14"/>
  <c r="I168" i="14"/>
  <c r="J167" i="14"/>
  <c r="I167" i="14"/>
  <c r="K167" i="14" s="1"/>
  <c r="J166" i="14"/>
  <c r="I166" i="14"/>
  <c r="K166" i="14" s="1"/>
  <c r="J165" i="14"/>
  <c r="I165" i="14"/>
  <c r="J164" i="14"/>
  <c r="I164" i="14"/>
  <c r="K164" i="14" s="1"/>
  <c r="J163" i="14"/>
  <c r="I163" i="14"/>
  <c r="J162" i="14"/>
  <c r="I162" i="14"/>
  <c r="J161" i="14"/>
  <c r="I161" i="14"/>
  <c r="J160" i="14"/>
  <c r="I160" i="14"/>
  <c r="K160" i="14" s="1"/>
  <c r="J159" i="14"/>
  <c r="I159" i="14"/>
  <c r="J158" i="14"/>
  <c r="I158" i="14"/>
  <c r="J157" i="14"/>
  <c r="I157" i="14"/>
  <c r="J156" i="14"/>
  <c r="I156" i="14"/>
  <c r="J155" i="14"/>
  <c r="I155" i="14"/>
  <c r="K155" i="14" s="1"/>
  <c r="J154" i="14"/>
  <c r="I154" i="14"/>
  <c r="K154" i="14" s="1"/>
  <c r="J153" i="14"/>
  <c r="I153" i="14"/>
  <c r="J152" i="14"/>
  <c r="I152" i="14"/>
  <c r="K152" i="14" s="1"/>
  <c r="J151" i="14"/>
  <c r="I151" i="14"/>
  <c r="K151" i="14" s="1"/>
  <c r="J150" i="14"/>
  <c r="I150" i="14"/>
  <c r="I146" i="14"/>
  <c r="I145" i="14"/>
  <c r="I144" i="14"/>
  <c r="I143" i="14"/>
  <c r="I142" i="14"/>
  <c r="I141" i="14"/>
  <c r="I140" i="14"/>
  <c r="I139" i="14"/>
  <c r="I138" i="14"/>
  <c r="J135" i="14"/>
  <c r="I135" i="14"/>
  <c r="J133" i="14"/>
  <c r="I133" i="14"/>
  <c r="J132" i="14"/>
  <c r="I132" i="14"/>
  <c r="J131" i="14"/>
  <c r="I131" i="14"/>
  <c r="J130" i="14"/>
  <c r="I130" i="14"/>
  <c r="J129" i="14"/>
  <c r="I129" i="14"/>
  <c r="J128" i="14"/>
  <c r="I128" i="14"/>
  <c r="J127" i="14"/>
  <c r="I127" i="14"/>
  <c r="J126" i="14"/>
  <c r="I126" i="14"/>
  <c r="J125" i="14"/>
  <c r="I125" i="14"/>
  <c r="J124" i="14"/>
  <c r="I124" i="14"/>
  <c r="J123" i="14"/>
  <c r="I123" i="14"/>
  <c r="J122" i="14"/>
  <c r="J145" i="14" s="1"/>
  <c r="I122" i="14"/>
  <c r="J121" i="14"/>
  <c r="I121" i="14"/>
  <c r="J120" i="14"/>
  <c r="I120" i="14"/>
  <c r="J119" i="14"/>
  <c r="I119" i="14"/>
  <c r="J118" i="14"/>
  <c r="I118" i="14"/>
  <c r="J117" i="14"/>
  <c r="I117" i="14"/>
  <c r="J116" i="14"/>
  <c r="J141" i="14" s="1"/>
  <c r="I116" i="14"/>
  <c r="J115" i="14"/>
  <c r="J140" i="14" s="1"/>
  <c r="K140" i="14" s="1"/>
  <c r="I115" i="14"/>
  <c r="J114" i="14"/>
  <c r="J139" i="14" s="1"/>
  <c r="I114" i="14"/>
  <c r="J113" i="14"/>
  <c r="J138" i="14" s="1"/>
  <c r="I113" i="14"/>
  <c r="I92" i="14"/>
  <c r="C92" i="14"/>
  <c r="I82" i="14"/>
  <c r="C82" i="14"/>
  <c r="J82" i="14"/>
  <c r="J92" i="14" s="1"/>
  <c r="C39" i="14"/>
  <c r="I173" i="14" s="1"/>
  <c r="C14" i="14"/>
  <c r="C173" i="13"/>
  <c r="J172" i="13"/>
  <c r="I172" i="13"/>
  <c r="J170" i="13"/>
  <c r="I170" i="13"/>
  <c r="J169" i="13"/>
  <c r="I169" i="13"/>
  <c r="J168" i="13"/>
  <c r="I168" i="13"/>
  <c r="J167" i="13"/>
  <c r="I167" i="13"/>
  <c r="J166" i="13"/>
  <c r="I166" i="13"/>
  <c r="J165" i="13"/>
  <c r="I165" i="13"/>
  <c r="J164" i="13"/>
  <c r="I164" i="13"/>
  <c r="J163" i="13"/>
  <c r="I163" i="13"/>
  <c r="J162" i="13"/>
  <c r="I162" i="13"/>
  <c r="J161" i="13"/>
  <c r="I161" i="13"/>
  <c r="J160" i="13"/>
  <c r="I160" i="13"/>
  <c r="J159" i="13"/>
  <c r="I159" i="13"/>
  <c r="J158" i="13"/>
  <c r="I158" i="13"/>
  <c r="J157" i="13"/>
  <c r="I157" i="13"/>
  <c r="J156" i="13"/>
  <c r="I156" i="13"/>
  <c r="J155" i="13"/>
  <c r="I155" i="13"/>
  <c r="J154" i="13"/>
  <c r="I154" i="13"/>
  <c r="J153" i="13"/>
  <c r="I153" i="13"/>
  <c r="J152" i="13"/>
  <c r="I152" i="13"/>
  <c r="J151" i="13"/>
  <c r="I151" i="13"/>
  <c r="J150" i="13"/>
  <c r="I150" i="13"/>
  <c r="I146" i="13"/>
  <c r="I145" i="13"/>
  <c r="I144" i="13"/>
  <c r="I143" i="13"/>
  <c r="I142" i="13"/>
  <c r="I141" i="13"/>
  <c r="I140" i="13"/>
  <c r="I139" i="13"/>
  <c r="I138" i="13"/>
  <c r="J135" i="13"/>
  <c r="I135" i="13"/>
  <c r="J133" i="13"/>
  <c r="I133" i="13"/>
  <c r="J132" i="13"/>
  <c r="I132" i="13"/>
  <c r="J131" i="13"/>
  <c r="I131" i="13"/>
  <c r="J130" i="13"/>
  <c r="I130" i="13"/>
  <c r="J129" i="13"/>
  <c r="I129" i="13"/>
  <c r="J128" i="13"/>
  <c r="I128" i="13"/>
  <c r="J127" i="13"/>
  <c r="I127" i="13"/>
  <c r="J126" i="13"/>
  <c r="I126" i="13"/>
  <c r="J125" i="13"/>
  <c r="I125" i="13"/>
  <c r="J124" i="13"/>
  <c r="I124" i="13"/>
  <c r="J123" i="13"/>
  <c r="I123" i="13"/>
  <c r="J122" i="13"/>
  <c r="J145" i="13" s="1"/>
  <c r="I122" i="13"/>
  <c r="J121" i="13"/>
  <c r="I121" i="13"/>
  <c r="J120" i="13"/>
  <c r="J143" i="13" s="1"/>
  <c r="I120" i="13"/>
  <c r="J119" i="13"/>
  <c r="I119" i="13"/>
  <c r="J118" i="13"/>
  <c r="J142" i="13" s="1"/>
  <c r="I118" i="13"/>
  <c r="J117" i="13"/>
  <c r="I117" i="13"/>
  <c r="J116" i="13"/>
  <c r="J141" i="13" s="1"/>
  <c r="I116" i="13"/>
  <c r="J115" i="13"/>
  <c r="I115" i="13"/>
  <c r="J114" i="13"/>
  <c r="J139" i="13" s="1"/>
  <c r="I114" i="13"/>
  <c r="J113" i="13"/>
  <c r="J110" i="13" s="1"/>
  <c r="I113" i="13"/>
  <c r="I92" i="13"/>
  <c r="C92" i="13"/>
  <c r="I82" i="13"/>
  <c r="C82" i="13"/>
  <c r="J82" i="13"/>
  <c r="J92" i="13" s="1"/>
  <c r="C39" i="13"/>
  <c r="I173" i="13" s="1"/>
  <c r="C14" i="13"/>
  <c r="C173" i="12"/>
  <c r="I172" i="12"/>
  <c r="I170" i="12"/>
  <c r="K170" i="12" s="1"/>
  <c r="K169" i="12"/>
  <c r="I169" i="12"/>
  <c r="I168" i="12"/>
  <c r="K168" i="12" s="1"/>
  <c r="I167" i="12"/>
  <c r="I166" i="12"/>
  <c r="K166" i="12" s="1"/>
  <c r="I165" i="12"/>
  <c r="I164" i="12"/>
  <c r="K164" i="12" s="1"/>
  <c r="I163" i="12"/>
  <c r="J162" i="12"/>
  <c r="I162" i="12"/>
  <c r="J161" i="12"/>
  <c r="I161" i="12"/>
  <c r="J160" i="12"/>
  <c r="I160" i="12"/>
  <c r="J159" i="12"/>
  <c r="I159" i="12"/>
  <c r="J158" i="12"/>
  <c r="I158" i="12"/>
  <c r="K158" i="12" s="1"/>
  <c r="J157" i="12"/>
  <c r="I157" i="12"/>
  <c r="J156" i="12"/>
  <c r="I156" i="12"/>
  <c r="K156" i="12" s="1"/>
  <c r="J155" i="12"/>
  <c r="I155" i="12"/>
  <c r="K155" i="12" s="1"/>
  <c r="J154" i="12"/>
  <c r="I154" i="12"/>
  <c r="J153" i="12"/>
  <c r="I153" i="12"/>
  <c r="J152" i="12"/>
  <c r="I152" i="12"/>
  <c r="J151" i="12"/>
  <c r="I151" i="12"/>
  <c r="K151" i="12" s="1"/>
  <c r="J150" i="12"/>
  <c r="I150" i="12"/>
  <c r="K150" i="12" s="1"/>
  <c r="I146" i="12"/>
  <c r="I145" i="12"/>
  <c r="I144" i="12"/>
  <c r="I143" i="12"/>
  <c r="I142" i="12"/>
  <c r="I141" i="12"/>
  <c r="I140" i="12"/>
  <c r="I139" i="12"/>
  <c r="I138" i="12"/>
  <c r="J135" i="12"/>
  <c r="I135" i="12"/>
  <c r="J133" i="12"/>
  <c r="I133" i="12"/>
  <c r="J132" i="12"/>
  <c r="I132" i="12"/>
  <c r="J131" i="12"/>
  <c r="I131" i="12"/>
  <c r="J130" i="12"/>
  <c r="I130" i="12"/>
  <c r="J129" i="12"/>
  <c r="I129" i="12"/>
  <c r="J128" i="12"/>
  <c r="I128" i="12"/>
  <c r="J127" i="12"/>
  <c r="I127" i="12"/>
  <c r="J126" i="12"/>
  <c r="I126" i="12"/>
  <c r="J125" i="12"/>
  <c r="I125" i="12"/>
  <c r="J124" i="12"/>
  <c r="I124" i="12"/>
  <c r="J123" i="12"/>
  <c r="I123" i="12"/>
  <c r="J122" i="12"/>
  <c r="I122" i="12"/>
  <c r="J121" i="12"/>
  <c r="I121" i="12"/>
  <c r="J120" i="12"/>
  <c r="I120" i="12"/>
  <c r="J119" i="12"/>
  <c r="I119" i="12"/>
  <c r="J118" i="12"/>
  <c r="J142" i="12" s="1"/>
  <c r="I118" i="12"/>
  <c r="J117" i="12"/>
  <c r="I117" i="12"/>
  <c r="J116" i="12"/>
  <c r="J141" i="12" s="1"/>
  <c r="I116" i="12"/>
  <c r="J115" i="12"/>
  <c r="I115" i="12"/>
  <c r="J114" i="12"/>
  <c r="J139" i="12" s="1"/>
  <c r="I114" i="12"/>
  <c r="J113" i="12"/>
  <c r="J138" i="12" s="1"/>
  <c r="I113" i="12"/>
  <c r="I92" i="12"/>
  <c r="C92" i="12"/>
  <c r="I82" i="12"/>
  <c r="C82" i="12"/>
  <c r="C55" i="12"/>
  <c r="J82" i="12" s="1"/>
  <c r="J92" i="12" s="1"/>
  <c r="C39" i="12"/>
  <c r="I173" i="12" s="1"/>
  <c r="C14" i="12"/>
  <c r="C173" i="11"/>
  <c r="J172" i="11"/>
  <c r="I172" i="11"/>
  <c r="J170" i="11"/>
  <c r="I170" i="11"/>
  <c r="J169" i="11"/>
  <c r="I169" i="11"/>
  <c r="J168" i="11"/>
  <c r="I168" i="11"/>
  <c r="J167" i="11"/>
  <c r="I167" i="11"/>
  <c r="J166" i="11"/>
  <c r="I166" i="11"/>
  <c r="J165" i="11"/>
  <c r="I165" i="11"/>
  <c r="J164" i="11"/>
  <c r="I164" i="11"/>
  <c r="J163" i="11"/>
  <c r="I163" i="11"/>
  <c r="J162" i="11"/>
  <c r="I162" i="11"/>
  <c r="J161" i="11"/>
  <c r="I161" i="11"/>
  <c r="J160" i="11"/>
  <c r="I160" i="11"/>
  <c r="J159" i="11"/>
  <c r="I159" i="11"/>
  <c r="J158" i="11"/>
  <c r="I158" i="11"/>
  <c r="J157" i="11"/>
  <c r="I157" i="11"/>
  <c r="J156" i="11"/>
  <c r="I156" i="11"/>
  <c r="J155" i="11"/>
  <c r="I155" i="11"/>
  <c r="J154" i="11"/>
  <c r="I154" i="11"/>
  <c r="J153" i="11"/>
  <c r="I153" i="11"/>
  <c r="J152" i="11"/>
  <c r="I152" i="11"/>
  <c r="J151" i="11"/>
  <c r="I151" i="11"/>
  <c r="K151" i="11" s="1"/>
  <c r="J150" i="11"/>
  <c r="I150" i="11"/>
  <c r="I146" i="11"/>
  <c r="I145" i="11"/>
  <c r="I144" i="11"/>
  <c r="I143" i="11"/>
  <c r="I142" i="11"/>
  <c r="I141" i="11"/>
  <c r="I140" i="11"/>
  <c r="I139" i="11"/>
  <c r="I138" i="11"/>
  <c r="J135" i="11"/>
  <c r="I135" i="11"/>
  <c r="J133" i="11"/>
  <c r="I133" i="11"/>
  <c r="J132" i="11"/>
  <c r="I132" i="11"/>
  <c r="J131" i="11"/>
  <c r="I131" i="11"/>
  <c r="J130" i="11"/>
  <c r="I130" i="11"/>
  <c r="J129" i="11"/>
  <c r="I129" i="11"/>
  <c r="J128" i="11"/>
  <c r="I128" i="11"/>
  <c r="J127" i="11"/>
  <c r="I127" i="11"/>
  <c r="J126" i="11"/>
  <c r="I126" i="11"/>
  <c r="J125" i="11"/>
  <c r="I125" i="11"/>
  <c r="J124" i="11"/>
  <c r="I124" i="11"/>
  <c r="J123" i="11"/>
  <c r="I123" i="11"/>
  <c r="J122" i="11"/>
  <c r="J145" i="11" s="1"/>
  <c r="I122" i="11"/>
  <c r="J121" i="11"/>
  <c r="I121" i="11"/>
  <c r="J120" i="11"/>
  <c r="J143" i="11" s="1"/>
  <c r="K143" i="11" s="1"/>
  <c r="I120" i="11"/>
  <c r="J119" i="11"/>
  <c r="I119" i="11"/>
  <c r="J118" i="11"/>
  <c r="J142" i="11" s="1"/>
  <c r="I118" i="11"/>
  <c r="J117" i="11"/>
  <c r="I117" i="11"/>
  <c r="J116" i="11"/>
  <c r="I116" i="11"/>
  <c r="J115" i="11"/>
  <c r="J140" i="11" s="1"/>
  <c r="I115" i="11"/>
  <c r="J114" i="11"/>
  <c r="J139" i="11" s="1"/>
  <c r="I114" i="11"/>
  <c r="J113" i="11"/>
  <c r="J138" i="11" s="1"/>
  <c r="I113" i="11"/>
  <c r="I92" i="11"/>
  <c r="C92" i="11"/>
  <c r="I82" i="11"/>
  <c r="C82" i="11"/>
  <c r="J82" i="11"/>
  <c r="J92" i="11" s="1"/>
  <c r="C39" i="11"/>
  <c r="I173" i="11" s="1"/>
  <c r="C14" i="11"/>
  <c r="C173" i="10"/>
  <c r="J172" i="10"/>
  <c r="I172" i="10"/>
  <c r="J170" i="10"/>
  <c r="I170" i="10"/>
  <c r="J169" i="10"/>
  <c r="K169" i="10" s="1"/>
  <c r="I169" i="10"/>
  <c r="J168" i="10"/>
  <c r="I168" i="10"/>
  <c r="J167" i="10"/>
  <c r="I167" i="10"/>
  <c r="J166" i="10"/>
  <c r="I166" i="10"/>
  <c r="J165" i="10"/>
  <c r="K165" i="10" s="1"/>
  <c r="I165" i="10"/>
  <c r="J164" i="10"/>
  <c r="I164" i="10"/>
  <c r="J163" i="10"/>
  <c r="I163" i="10"/>
  <c r="J162" i="10"/>
  <c r="I162" i="10"/>
  <c r="J161" i="10"/>
  <c r="I161" i="10"/>
  <c r="J160" i="10"/>
  <c r="I160" i="10"/>
  <c r="J159" i="10"/>
  <c r="I159" i="10"/>
  <c r="J158" i="10"/>
  <c r="I158" i="10"/>
  <c r="J157" i="10"/>
  <c r="I157" i="10"/>
  <c r="J156" i="10"/>
  <c r="I156" i="10"/>
  <c r="J155" i="10"/>
  <c r="I155" i="10"/>
  <c r="J154" i="10"/>
  <c r="I154" i="10"/>
  <c r="K154" i="10" s="1"/>
  <c r="J153" i="10"/>
  <c r="I153" i="10"/>
  <c r="J152" i="10"/>
  <c r="I152" i="10"/>
  <c r="J151" i="10"/>
  <c r="I151" i="10"/>
  <c r="K151" i="10" s="1"/>
  <c r="J150" i="10"/>
  <c r="I150" i="10"/>
  <c r="K150" i="10" s="1"/>
  <c r="I146" i="10"/>
  <c r="I145" i="10"/>
  <c r="I144" i="10"/>
  <c r="I143" i="10"/>
  <c r="I142" i="10"/>
  <c r="I141" i="10"/>
  <c r="I140" i="10"/>
  <c r="I139" i="10"/>
  <c r="I138" i="10"/>
  <c r="I135" i="10"/>
  <c r="I133" i="10"/>
  <c r="I132" i="10"/>
  <c r="I131" i="10"/>
  <c r="I130" i="10"/>
  <c r="I129" i="10"/>
  <c r="I128" i="10"/>
  <c r="I127" i="10"/>
  <c r="K127" i="10" s="1"/>
  <c r="I126" i="10"/>
  <c r="K126" i="10" s="1"/>
  <c r="I125" i="10"/>
  <c r="I124" i="10"/>
  <c r="K124" i="10" s="1"/>
  <c r="I123" i="10"/>
  <c r="J145" i="10"/>
  <c r="I122" i="10"/>
  <c r="I121" i="10"/>
  <c r="J143" i="10"/>
  <c r="K143" i="10" s="1"/>
  <c r="I120" i="10"/>
  <c r="K120" i="10" s="1"/>
  <c r="I119" i="10"/>
  <c r="J142" i="10"/>
  <c r="I118" i="10"/>
  <c r="I117" i="10"/>
  <c r="I116" i="10"/>
  <c r="J140" i="10"/>
  <c r="I115" i="10"/>
  <c r="J139" i="10"/>
  <c r="I114" i="10"/>
  <c r="K114" i="10" s="1"/>
  <c r="J113" i="10"/>
  <c r="J138" i="10" s="1"/>
  <c r="I113" i="10"/>
  <c r="I92" i="10"/>
  <c r="C92" i="10"/>
  <c r="I82" i="10"/>
  <c r="C82" i="10"/>
  <c r="C55" i="10"/>
  <c r="J82" i="10" s="1"/>
  <c r="J92" i="10" s="1"/>
  <c r="C39" i="10"/>
  <c r="I173" i="10" s="1"/>
  <c r="C173" i="9"/>
  <c r="J172" i="9"/>
  <c r="I172" i="9"/>
  <c r="J170" i="9"/>
  <c r="I170" i="9"/>
  <c r="J169" i="9"/>
  <c r="I169" i="9"/>
  <c r="J168" i="9"/>
  <c r="I168" i="9"/>
  <c r="J167" i="9"/>
  <c r="I167" i="9"/>
  <c r="J166" i="9"/>
  <c r="I166" i="9"/>
  <c r="J165" i="9"/>
  <c r="I165" i="9"/>
  <c r="J164" i="9"/>
  <c r="I164" i="9"/>
  <c r="J163" i="9"/>
  <c r="I163" i="9"/>
  <c r="J162" i="9"/>
  <c r="I162" i="9"/>
  <c r="J161" i="9"/>
  <c r="I161" i="9"/>
  <c r="J160" i="9"/>
  <c r="I160" i="9"/>
  <c r="J159" i="9"/>
  <c r="I159" i="9"/>
  <c r="J158" i="9"/>
  <c r="I158" i="9"/>
  <c r="J157" i="9"/>
  <c r="I157" i="9"/>
  <c r="J156" i="9"/>
  <c r="I156" i="9"/>
  <c r="J155" i="9"/>
  <c r="I155" i="9"/>
  <c r="J154" i="9"/>
  <c r="I154" i="9"/>
  <c r="J153" i="9"/>
  <c r="I153" i="9"/>
  <c r="J152" i="9"/>
  <c r="I152" i="9"/>
  <c r="K152" i="9" s="1"/>
  <c r="J151" i="9"/>
  <c r="I151" i="9"/>
  <c r="J150" i="9"/>
  <c r="I150" i="9"/>
  <c r="K150" i="9" s="1"/>
  <c r="I146" i="9"/>
  <c r="I145" i="9"/>
  <c r="I144" i="9"/>
  <c r="I143" i="9"/>
  <c r="I142" i="9"/>
  <c r="I141" i="9"/>
  <c r="I140" i="9"/>
  <c r="I139" i="9"/>
  <c r="I138" i="9"/>
  <c r="J135" i="9"/>
  <c r="I135" i="9"/>
  <c r="J133" i="9"/>
  <c r="I133" i="9"/>
  <c r="J132" i="9"/>
  <c r="I132" i="9"/>
  <c r="J131" i="9"/>
  <c r="I131" i="9"/>
  <c r="J130" i="9"/>
  <c r="I130" i="9"/>
  <c r="J129" i="9"/>
  <c r="I129" i="9"/>
  <c r="J128" i="9"/>
  <c r="I128" i="9"/>
  <c r="J127" i="9"/>
  <c r="I127" i="9"/>
  <c r="J126" i="9"/>
  <c r="I126" i="9"/>
  <c r="J125" i="9"/>
  <c r="I125" i="9"/>
  <c r="J124" i="9"/>
  <c r="I124" i="9"/>
  <c r="J123" i="9"/>
  <c r="I123" i="9"/>
  <c r="J122" i="9"/>
  <c r="J145" i="9" s="1"/>
  <c r="I122" i="9"/>
  <c r="J121" i="9"/>
  <c r="I121" i="9"/>
  <c r="J120" i="9"/>
  <c r="J143" i="9" s="1"/>
  <c r="I120" i="9"/>
  <c r="J119" i="9"/>
  <c r="I119" i="9"/>
  <c r="J118" i="9"/>
  <c r="J142" i="9" s="1"/>
  <c r="I118" i="9"/>
  <c r="J117" i="9"/>
  <c r="I117" i="9"/>
  <c r="J116" i="9"/>
  <c r="I116" i="9"/>
  <c r="J115" i="9"/>
  <c r="J140" i="9" s="1"/>
  <c r="I115" i="9"/>
  <c r="J114" i="9"/>
  <c r="J139" i="9" s="1"/>
  <c r="I114" i="9"/>
  <c r="J113" i="9"/>
  <c r="J138" i="9" s="1"/>
  <c r="I113" i="9"/>
  <c r="I92" i="9"/>
  <c r="C92" i="9"/>
  <c r="I82" i="9"/>
  <c r="C82" i="9"/>
  <c r="J82" i="9"/>
  <c r="J92" i="9" s="1"/>
  <c r="C39" i="9"/>
  <c r="I173" i="9" s="1"/>
  <c r="I172" i="8"/>
  <c r="K172" i="8" s="1"/>
  <c r="J170" i="8"/>
  <c r="I170" i="8"/>
  <c r="J169" i="8"/>
  <c r="I169" i="8"/>
  <c r="J168" i="8"/>
  <c r="I168" i="8"/>
  <c r="J167" i="8"/>
  <c r="I167" i="8"/>
  <c r="J166" i="8"/>
  <c r="I166" i="8"/>
  <c r="J165" i="8"/>
  <c r="I165" i="8"/>
  <c r="J164" i="8"/>
  <c r="I164" i="8"/>
  <c r="J163" i="8"/>
  <c r="I163" i="8"/>
  <c r="J162" i="8"/>
  <c r="I162" i="8"/>
  <c r="J161" i="8"/>
  <c r="I161" i="8"/>
  <c r="J160" i="8"/>
  <c r="I160" i="8"/>
  <c r="J159" i="8"/>
  <c r="I159" i="8"/>
  <c r="J158" i="8"/>
  <c r="I158" i="8"/>
  <c r="J157" i="8"/>
  <c r="I157" i="8"/>
  <c r="J156" i="8"/>
  <c r="I156" i="8"/>
  <c r="J155" i="8"/>
  <c r="I155" i="8"/>
  <c r="J154" i="8"/>
  <c r="I154" i="8"/>
  <c r="J153" i="8"/>
  <c r="I153" i="8"/>
  <c r="J152" i="8"/>
  <c r="I152" i="8"/>
  <c r="J151" i="8"/>
  <c r="I151" i="8"/>
  <c r="K151" i="8" s="1"/>
  <c r="J150" i="8"/>
  <c r="I150" i="8"/>
  <c r="I146" i="8"/>
  <c r="I145" i="8"/>
  <c r="I144" i="8"/>
  <c r="I143" i="8"/>
  <c r="I142" i="8"/>
  <c r="I141" i="8"/>
  <c r="I140" i="8"/>
  <c r="I139" i="8"/>
  <c r="I138" i="8"/>
  <c r="J135" i="8"/>
  <c r="I135" i="8"/>
  <c r="J133" i="8"/>
  <c r="I133" i="8"/>
  <c r="J132" i="8"/>
  <c r="I132" i="8"/>
  <c r="J131" i="8"/>
  <c r="I131" i="8"/>
  <c r="J130" i="8"/>
  <c r="I130" i="8"/>
  <c r="J129" i="8"/>
  <c r="I129" i="8"/>
  <c r="J128" i="8"/>
  <c r="I128" i="8"/>
  <c r="J127" i="8"/>
  <c r="I127" i="8"/>
  <c r="J126" i="8"/>
  <c r="I126" i="8"/>
  <c r="J125" i="8"/>
  <c r="I125" i="8"/>
  <c r="J124" i="8"/>
  <c r="I124" i="8"/>
  <c r="J123" i="8"/>
  <c r="I123" i="8"/>
  <c r="J122" i="8"/>
  <c r="J145" i="8" s="1"/>
  <c r="I122" i="8"/>
  <c r="J121" i="8"/>
  <c r="I121" i="8"/>
  <c r="J120" i="8"/>
  <c r="I120" i="8"/>
  <c r="J119" i="8"/>
  <c r="I119" i="8"/>
  <c r="J118" i="8"/>
  <c r="I118" i="8"/>
  <c r="J117" i="8"/>
  <c r="I117" i="8"/>
  <c r="J116" i="8"/>
  <c r="I116" i="8"/>
  <c r="J115" i="8"/>
  <c r="I115" i="8"/>
  <c r="J114" i="8"/>
  <c r="I114" i="8"/>
  <c r="J113" i="8"/>
  <c r="I113" i="8"/>
  <c r="I92" i="8"/>
  <c r="C92" i="8"/>
  <c r="I82" i="8"/>
  <c r="C82" i="8"/>
  <c r="C39" i="8"/>
  <c r="I173" i="8" s="1"/>
  <c r="C173" i="7"/>
  <c r="I172" i="7"/>
  <c r="K172" i="7" s="1"/>
  <c r="J170" i="7"/>
  <c r="I170" i="7"/>
  <c r="J169" i="7"/>
  <c r="I169" i="7"/>
  <c r="J168" i="7"/>
  <c r="I168" i="7"/>
  <c r="J167" i="7"/>
  <c r="I167" i="7"/>
  <c r="J166" i="7"/>
  <c r="I166" i="7"/>
  <c r="J165" i="7"/>
  <c r="I165" i="7"/>
  <c r="J164" i="7"/>
  <c r="I164" i="7"/>
  <c r="J163" i="7"/>
  <c r="I163" i="7"/>
  <c r="J162" i="7"/>
  <c r="I162" i="7"/>
  <c r="J161" i="7"/>
  <c r="I161" i="7"/>
  <c r="J160" i="7"/>
  <c r="I160" i="7"/>
  <c r="J159" i="7"/>
  <c r="I159" i="7"/>
  <c r="J158" i="7"/>
  <c r="I158" i="7"/>
  <c r="J157" i="7"/>
  <c r="I157" i="7"/>
  <c r="J156" i="7"/>
  <c r="I156" i="7"/>
  <c r="J155" i="7"/>
  <c r="I155" i="7"/>
  <c r="J154" i="7"/>
  <c r="I154" i="7"/>
  <c r="J153" i="7"/>
  <c r="I153" i="7"/>
  <c r="J152" i="7"/>
  <c r="I152" i="7"/>
  <c r="J151" i="7"/>
  <c r="I151" i="7"/>
  <c r="J150" i="7"/>
  <c r="I150" i="7"/>
  <c r="I146" i="7"/>
  <c r="I145" i="7"/>
  <c r="I144" i="7"/>
  <c r="I143" i="7"/>
  <c r="I142" i="7"/>
  <c r="I141" i="7"/>
  <c r="I140" i="7"/>
  <c r="I139" i="7"/>
  <c r="I138" i="7"/>
  <c r="J135" i="7"/>
  <c r="I135" i="7"/>
  <c r="J133" i="7"/>
  <c r="I133" i="7"/>
  <c r="J132" i="7"/>
  <c r="I132" i="7"/>
  <c r="J131" i="7"/>
  <c r="I131" i="7"/>
  <c r="J130" i="7"/>
  <c r="I130" i="7"/>
  <c r="J129" i="7"/>
  <c r="I129" i="7"/>
  <c r="J128" i="7"/>
  <c r="I128" i="7"/>
  <c r="J127" i="7"/>
  <c r="I127" i="7"/>
  <c r="J126" i="7"/>
  <c r="I126" i="7"/>
  <c r="J125" i="7"/>
  <c r="I125" i="7"/>
  <c r="J124" i="7"/>
  <c r="I124" i="7"/>
  <c r="J123" i="7"/>
  <c r="I123" i="7"/>
  <c r="J122" i="7"/>
  <c r="J145" i="7" s="1"/>
  <c r="I122" i="7"/>
  <c r="J121" i="7"/>
  <c r="I121" i="7"/>
  <c r="J120" i="7"/>
  <c r="J143" i="7" s="1"/>
  <c r="I120" i="7"/>
  <c r="J119" i="7"/>
  <c r="I119" i="7"/>
  <c r="J118" i="7"/>
  <c r="J142" i="7" s="1"/>
  <c r="I118" i="7"/>
  <c r="J117" i="7"/>
  <c r="I117" i="7"/>
  <c r="J116" i="7"/>
  <c r="J141" i="7" s="1"/>
  <c r="I116" i="7"/>
  <c r="J115" i="7"/>
  <c r="J140" i="7" s="1"/>
  <c r="K140" i="7" s="1"/>
  <c r="I115" i="7"/>
  <c r="J114" i="7"/>
  <c r="J139" i="7" s="1"/>
  <c r="I114" i="7"/>
  <c r="J113" i="7"/>
  <c r="I113" i="7"/>
  <c r="I92" i="7"/>
  <c r="C92" i="7"/>
  <c r="I82" i="7"/>
  <c r="C82" i="7"/>
  <c r="J82" i="7"/>
  <c r="J92" i="7" s="1"/>
  <c r="C39" i="7"/>
  <c r="I173" i="7" s="1"/>
  <c r="C14" i="7"/>
  <c r="C173" i="6"/>
  <c r="J172" i="6"/>
  <c r="I172" i="6"/>
  <c r="J170" i="6"/>
  <c r="I170" i="6"/>
  <c r="J169" i="6"/>
  <c r="I169" i="6"/>
  <c r="J168" i="6"/>
  <c r="I168" i="6"/>
  <c r="J167" i="6"/>
  <c r="I167" i="6"/>
  <c r="J166" i="6"/>
  <c r="I166" i="6"/>
  <c r="J165" i="6"/>
  <c r="I165" i="6"/>
  <c r="J164" i="6"/>
  <c r="I164" i="6"/>
  <c r="J163" i="6"/>
  <c r="I163" i="6"/>
  <c r="K163" i="6" s="1"/>
  <c r="J162" i="6"/>
  <c r="I162" i="6"/>
  <c r="J161" i="6"/>
  <c r="I161" i="6"/>
  <c r="J160" i="6"/>
  <c r="I160" i="6"/>
  <c r="J159" i="6"/>
  <c r="I159" i="6"/>
  <c r="J158" i="6"/>
  <c r="I158" i="6"/>
  <c r="J157" i="6"/>
  <c r="I157" i="6"/>
  <c r="J156" i="6"/>
  <c r="I156" i="6"/>
  <c r="J155" i="6"/>
  <c r="I155" i="6"/>
  <c r="J154" i="6"/>
  <c r="I154" i="6"/>
  <c r="J153" i="6"/>
  <c r="I153" i="6"/>
  <c r="J152" i="6"/>
  <c r="I152" i="6"/>
  <c r="J151" i="6"/>
  <c r="I151" i="6"/>
  <c r="J150" i="6"/>
  <c r="I150" i="6"/>
  <c r="I146" i="6"/>
  <c r="I145" i="6"/>
  <c r="I144" i="6"/>
  <c r="I143" i="6"/>
  <c r="I142" i="6"/>
  <c r="I141" i="6"/>
  <c r="I140" i="6"/>
  <c r="I139" i="6"/>
  <c r="I138" i="6"/>
  <c r="I135" i="6"/>
  <c r="I133" i="6"/>
  <c r="I132" i="6"/>
  <c r="I131" i="6"/>
  <c r="I130" i="6"/>
  <c r="I129" i="6"/>
  <c r="I128" i="6"/>
  <c r="I127" i="6"/>
  <c r="I126" i="6"/>
  <c r="I125" i="6"/>
  <c r="I124" i="6"/>
  <c r="I123" i="6"/>
  <c r="J145" i="6"/>
  <c r="I122" i="6"/>
  <c r="I121" i="6"/>
  <c r="J143" i="6"/>
  <c r="I120" i="6"/>
  <c r="I119" i="6"/>
  <c r="J142" i="6"/>
  <c r="I118" i="6"/>
  <c r="I117" i="6"/>
  <c r="J141" i="6"/>
  <c r="I116" i="6"/>
  <c r="K116" i="6" s="1"/>
  <c r="J140" i="6"/>
  <c r="I115" i="6"/>
  <c r="J139" i="6"/>
  <c r="I114" i="6"/>
  <c r="K114" i="6" s="1"/>
  <c r="J113" i="6"/>
  <c r="I113" i="6"/>
  <c r="I92" i="6"/>
  <c r="C92" i="6"/>
  <c r="I82" i="6"/>
  <c r="C82" i="6"/>
  <c r="J82" i="6"/>
  <c r="J92" i="6" s="1"/>
  <c r="C39" i="6"/>
  <c r="I173" i="6" s="1"/>
  <c r="C14" i="6"/>
  <c r="C173" i="5"/>
  <c r="J172" i="5"/>
  <c r="I172" i="5"/>
  <c r="J170" i="5"/>
  <c r="I170" i="5"/>
  <c r="J169" i="5"/>
  <c r="I169" i="5"/>
  <c r="J168" i="5"/>
  <c r="I168" i="5"/>
  <c r="J167" i="5"/>
  <c r="I167" i="5"/>
  <c r="J166" i="5"/>
  <c r="I166" i="5"/>
  <c r="J165" i="5"/>
  <c r="I165" i="5"/>
  <c r="J164" i="5"/>
  <c r="I164" i="5"/>
  <c r="J163" i="5"/>
  <c r="I163" i="5"/>
  <c r="K163" i="5" s="1"/>
  <c r="J162" i="5"/>
  <c r="I162" i="5"/>
  <c r="J161" i="5"/>
  <c r="I161" i="5"/>
  <c r="J160" i="5"/>
  <c r="I160" i="5"/>
  <c r="J159" i="5"/>
  <c r="I159" i="5"/>
  <c r="J158" i="5"/>
  <c r="I158" i="5"/>
  <c r="J157" i="5"/>
  <c r="I157" i="5"/>
  <c r="J156" i="5"/>
  <c r="I156" i="5"/>
  <c r="J155" i="5"/>
  <c r="I155" i="5"/>
  <c r="J154" i="5"/>
  <c r="I154" i="5"/>
  <c r="J153" i="5"/>
  <c r="I153" i="5"/>
  <c r="J152" i="5"/>
  <c r="I152" i="5"/>
  <c r="K152" i="5" s="1"/>
  <c r="J151" i="5"/>
  <c r="I151" i="5"/>
  <c r="K151" i="5" s="1"/>
  <c r="J150" i="5"/>
  <c r="I150" i="5"/>
  <c r="I146" i="5"/>
  <c r="I145" i="5"/>
  <c r="I144" i="5"/>
  <c r="I143" i="5"/>
  <c r="I142" i="5"/>
  <c r="I141" i="5"/>
  <c r="I140" i="5"/>
  <c r="I139" i="5"/>
  <c r="I138" i="5"/>
  <c r="J135" i="5"/>
  <c r="I135" i="5"/>
  <c r="J133" i="5"/>
  <c r="I133" i="5"/>
  <c r="J132" i="5"/>
  <c r="I132" i="5"/>
  <c r="J131" i="5"/>
  <c r="I131" i="5"/>
  <c r="J130" i="5"/>
  <c r="I130" i="5"/>
  <c r="J129" i="5"/>
  <c r="I129" i="5"/>
  <c r="J128" i="5"/>
  <c r="I128" i="5"/>
  <c r="J127" i="5"/>
  <c r="I127" i="5"/>
  <c r="J126" i="5"/>
  <c r="I126" i="5"/>
  <c r="J125" i="5"/>
  <c r="I125" i="5"/>
  <c r="J124" i="5"/>
  <c r="I124" i="5"/>
  <c r="J123" i="5"/>
  <c r="I123" i="5"/>
  <c r="J122" i="5"/>
  <c r="I122" i="5"/>
  <c r="J121" i="5"/>
  <c r="I121" i="5"/>
  <c r="J120" i="5"/>
  <c r="J143" i="5" s="1"/>
  <c r="K143" i="5" s="1"/>
  <c r="I120" i="5"/>
  <c r="J119" i="5"/>
  <c r="I119" i="5"/>
  <c r="J118" i="5"/>
  <c r="J142" i="5" s="1"/>
  <c r="I118" i="5"/>
  <c r="J117" i="5"/>
  <c r="I117" i="5"/>
  <c r="J116" i="5"/>
  <c r="J141" i="5" s="1"/>
  <c r="I116" i="5"/>
  <c r="J115" i="5"/>
  <c r="J140" i="5" s="1"/>
  <c r="I115" i="5"/>
  <c r="J114" i="5"/>
  <c r="J139" i="5" s="1"/>
  <c r="I114" i="5"/>
  <c r="J113" i="5"/>
  <c r="I113" i="5"/>
  <c r="I92" i="5"/>
  <c r="C92" i="5"/>
  <c r="I82" i="5"/>
  <c r="C82" i="5"/>
  <c r="C55" i="5"/>
  <c r="J82" i="5" s="1"/>
  <c r="J92" i="5" s="1"/>
  <c r="C39" i="5"/>
  <c r="I173" i="5" s="1"/>
  <c r="C14" i="5"/>
  <c r="C173" i="4"/>
  <c r="I172" i="4"/>
  <c r="K172" i="4" s="1"/>
  <c r="J170" i="4"/>
  <c r="I170" i="4"/>
  <c r="J169" i="4"/>
  <c r="I169" i="4"/>
  <c r="J168" i="4"/>
  <c r="I168" i="4"/>
  <c r="J167" i="4"/>
  <c r="I167" i="4"/>
  <c r="K167" i="4" s="1"/>
  <c r="J166" i="4"/>
  <c r="I166" i="4"/>
  <c r="J165" i="4"/>
  <c r="I165" i="4"/>
  <c r="J164" i="4"/>
  <c r="I164" i="4"/>
  <c r="J163" i="4"/>
  <c r="I163" i="4"/>
  <c r="J162" i="4"/>
  <c r="I162" i="4"/>
  <c r="K162" i="4" s="1"/>
  <c r="J161" i="4"/>
  <c r="I161" i="4"/>
  <c r="J160" i="4"/>
  <c r="I160" i="4"/>
  <c r="K160" i="4" s="1"/>
  <c r="J159" i="4"/>
  <c r="I159" i="4"/>
  <c r="J158" i="4"/>
  <c r="I158" i="4"/>
  <c r="J157" i="4"/>
  <c r="I157" i="4"/>
  <c r="J156" i="4"/>
  <c r="I156" i="4"/>
  <c r="K156" i="4" s="1"/>
  <c r="J155" i="4"/>
  <c r="I155" i="4"/>
  <c r="J154" i="4"/>
  <c r="I154" i="4"/>
  <c r="J153" i="4"/>
  <c r="I153" i="4"/>
  <c r="J152" i="4"/>
  <c r="I152" i="4"/>
  <c r="J151" i="4"/>
  <c r="I151" i="4"/>
  <c r="K151" i="4" s="1"/>
  <c r="J150" i="4"/>
  <c r="I150" i="4"/>
  <c r="K150" i="4" s="1"/>
  <c r="I146" i="4"/>
  <c r="I145" i="4"/>
  <c r="I144" i="4"/>
  <c r="I143" i="4"/>
  <c r="I142" i="4"/>
  <c r="I141" i="4"/>
  <c r="I140" i="4"/>
  <c r="I139" i="4"/>
  <c r="I138" i="4"/>
  <c r="J135" i="4"/>
  <c r="I135" i="4"/>
  <c r="J133" i="4"/>
  <c r="I133" i="4"/>
  <c r="J132" i="4"/>
  <c r="I132" i="4"/>
  <c r="J131" i="4"/>
  <c r="I131" i="4"/>
  <c r="J130" i="4"/>
  <c r="I130" i="4"/>
  <c r="J129" i="4"/>
  <c r="I129" i="4"/>
  <c r="J128" i="4"/>
  <c r="I128" i="4"/>
  <c r="J127" i="4"/>
  <c r="I127" i="4"/>
  <c r="J126" i="4"/>
  <c r="I126" i="4"/>
  <c r="J125" i="4"/>
  <c r="I125" i="4"/>
  <c r="J124" i="4"/>
  <c r="I124" i="4"/>
  <c r="J123" i="4"/>
  <c r="I123" i="4"/>
  <c r="J122" i="4"/>
  <c r="I122" i="4"/>
  <c r="J121" i="4"/>
  <c r="I121" i="4"/>
  <c r="J120" i="4"/>
  <c r="J143" i="4" s="1"/>
  <c r="I120" i="4"/>
  <c r="J119" i="4"/>
  <c r="I119" i="4"/>
  <c r="K119" i="4" s="1"/>
  <c r="J118" i="4"/>
  <c r="I118" i="4"/>
  <c r="J117" i="4"/>
  <c r="I117" i="4"/>
  <c r="J116" i="4"/>
  <c r="J141" i="4" s="1"/>
  <c r="I116" i="4"/>
  <c r="J115" i="4"/>
  <c r="J140" i="4" s="1"/>
  <c r="I115" i="4"/>
  <c r="J114" i="4"/>
  <c r="J139" i="4" s="1"/>
  <c r="I114" i="4"/>
  <c r="J113" i="4"/>
  <c r="J138" i="4" s="1"/>
  <c r="I113" i="4"/>
  <c r="I92" i="4"/>
  <c r="C92" i="4"/>
  <c r="I82" i="4"/>
  <c r="C82" i="4"/>
  <c r="J82" i="4"/>
  <c r="J92" i="4" s="1"/>
  <c r="C39" i="4"/>
  <c r="C14" i="4"/>
  <c r="C173" i="3"/>
  <c r="I172" i="3"/>
  <c r="K172" i="3" s="1"/>
  <c r="J170" i="3"/>
  <c r="I170" i="3"/>
  <c r="K170" i="3" s="1"/>
  <c r="J169" i="3"/>
  <c r="I169" i="3"/>
  <c r="J168" i="3"/>
  <c r="I168" i="3"/>
  <c r="J167" i="3"/>
  <c r="I167" i="3"/>
  <c r="J166" i="3"/>
  <c r="I166" i="3"/>
  <c r="K166" i="3" s="1"/>
  <c r="J165" i="3"/>
  <c r="I165" i="3"/>
  <c r="J164" i="3"/>
  <c r="I164" i="3"/>
  <c r="J163" i="3"/>
  <c r="I163" i="3"/>
  <c r="J162" i="3"/>
  <c r="I162" i="3"/>
  <c r="J161" i="3"/>
  <c r="I161" i="3"/>
  <c r="J160" i="3"/>
  <c r="I160" i="3"/>
  <c r="J159" i="3"/>
  <c r="I159" i="3"/>
  <c r="J158" i="3"/>
  <c r="I158" i="3"/>
  <c r="J157" i="3"/>
  <c r="I157" i="3"/>
  <c r="J156" i="3"/>
  <c r="I156" i="3"/>
  <c r="J155" i="3"/>
  <c r="I155" i="3"/>
  <c r="K155" i="3" s="1"/>
  <c r="J154" i="3"/>
  <c r="I154" i="3"/>
  <c r="J153" i="3"/>
  <c r="I153" i="3"/>
  <c r="J152" i="3"/>
  <c r="I152" i="3"/>
  <c r="J151" i="3"/>
  <c r="I151" i="3"/>
  <c r="K151" i="3" s="1"/>
  <c r="J150" i="3"/>
  <c r="I150" i="3"/>
  <c r="I146" i="3"/>
  <c r="I145" i="3"/>
  <c r="I144" i="3"/>
  <c r="I143" i="3"/>
  <c r="I142" i="3"/>
  <c r="I141" i="3"/>
  <c r="I140" i="3"/>
  <c r="I139" i="3"/>
  <c r="I138" i="3"/>
  <c r="I135" i="3"/>
  <c r="J133" i="3"/>
  <c r="I133" i="3"/>
  <c r="J132" i="3"/>
  <c r="I132" i="3"/>
  <c r="J131" i="3"/>
  <c r="I131" i="3"/>
  <c r="J130" i="3"/>
  <c r="I130" i="3"/>
  <c r="J129" i="3"/>
  <c r="I129" i="3"/>
  <c r="J128" i="3"/>
  <c r="I128" i="3"/>
  <c r="J127" i="3"/>
  <c r="I127" i="3"/>
  <c r="J126" i="3"/>
  <c r="I126" i="3"/>
  <c r="J125" i="3"/>
  <c r="I125" i="3"/>
  <c r="J124" i="3"/>
  <c r="I124" i="3"/>
  <c r="J123" i="3"/>
  <c r="I123" i="3"/>
  <c r="J122" i="3"/>
  <c r="J145" i="3" s="1"/>
  <c r="I122" i="3"/>
  <c r="J121" i="3"/>
  <c r="J144" i="3" s="1"/>
  <c r="I121" i="3"/>
  <c r="J120" i="3"/>
  <c r="J143" i="3" s="1"/>
  <c r="I120" i="3"/>
  <c r="J119" i="3"/>
  <c r="I119" i="3"/>
  <c r="J118" i="3"/>
  <c r="J142" i="3" s="1"/>
  <c r="I118" i="3"/>
  <c r="J117" i="3"/>
  <c r="I117" i="3"/>
  <c r="J116" i="3"/>
  <c r="J141" i="3" s="1"/>
  <c r="I116" i="3"/>
  <c r="J115" i="3"/>
  <c r="J140" i="3" s="1"/>
  <c r="I115" i="3"/>
  <c r="J114" i="3"/>
  <c r="J139" i="3" s="1"/>
  <c r="I114" i="3"/>
  <c r="J113" i="3"/>
  <c r="J138" i="3" s="1"/>
  <c r="I113" i="3"/>
  <c r="I92" i="3"/>
  <c r="C92" i="3"/>
  <c r="I82" i="3"/>
  <c r="C82" i="3"/>
  <c r="J82" i="3"/>
  <c r="J92" i="3" s="1"/>
  <c r="C39" i="3"/>
  <c r="I173" i="3" s="1"/>
  <c r="I154" i="2"/>
  <c r="J154" i="2"/>
  <c r="I155" i="2"/>
  <c r="J155" i="2"/>
  <c r="I156" i="2"/>
  <c r="J156" i="2"/>
  <c r="I117" i="2"/>
  <c r="J117" i="2"/>
  <c r="I118" i="2"/>
  <c r="J118" i="2"/>
  <c r="I119" i="2"/>
  <c r="J119" i="2"/>
  <c r="I173" i="4" l="1"/>
  <c r="C38" i="4"/>
  <c r="K114" i="4"/>
  <c r="K124" i="4"/>
  <c r="K126" i="4"/>
  <c r="K130" i="4"/>
  <c r="K114" i="11"/>
  <c r="K120" i="11"/>
  <c r="K124" i="11"/>
  <c r="K160" i="12"/>
  <c r="K162" i="12"/>
  <c r="K169" i="9"/>
  <c r="K127" i="14"/>
  <c r="K115" i="4"/>
  <c r="K163" i="15"/>
  <c r="K156" i="15"/>
  <c r="K158" i="15"/>
  <c r="K162" i="15"/>
  <c r="K152" i="15"/>
  <c r="K168" i="14"/>
  <c r="K130" i="14"/>
  <c r="K115" i="14"/>
  <c r="K116" i="14"/>
  <c r="K114" i="12"/>
  <c r="K116" i="12"/>
  <c r="K119" i="12"/>
  <c r="K123" i="12"/>
  <c r="K127" i="12"/>
  <c r="K167" i="11"/>
  <c r="K166" i="11"/>
  <c r="K123" i="11"/>
  <c r="K135" i="10"/>
  <c r="K122" i="10"/>
  <c r="K170" i="10"/>
  <c r="K143" i="9"/>
  <c r="K114" i="9"/>
  <c r="K122" i="9"/>
  <c r="K126" i="9"/>
  <c r="K150" i="7"/>
  <c r="K154" i="7"/>
  <c r="K163" i="7"/>
  <c r="K135" i="7"/>
  <c r="K114" i="7"/>
  <c r="K128" i="7"/>
  <c r="K130" i="7"/>
  <c r="J168" i="1"/>
  <c r="K119" i="5"/>
  <c r="K124" i="5"/>
  <c r="K135" i="5"/>
  <c r="K126" i="5"/>
  <c r="K158" i="4"/>
  <c r="J156" i="1"/>
  <c r="J158" i="1"/>
  <c r="K132" i="4"/>
  <c r="K162" i="3"/>
  <c r="J157" i="1"/>
  <c r="K114" i="3"/>
  <c r="K123" i="3"/>
  <c r="J118" i="1"/>
  <c r="J120" i="1"/>
  <c r="K164" i="8"/>
  <c r="K166" i="8"/>
  <c r="K165" i="8"/>
  <c r="J139" i="8"/>
  <c r="J139" i="1" s="1"/>
  <c r="J142" i="8"/>
  <c r="J119" i="1"/>
  <c r="J138" i="8"/>
  <c r="J110" i="8"/>
  <c r="J140" i="8"/>
  <c r="J82" i="8"/>
  <c r="J92" i="8" s="1"/>
  <c r="J141" i="8"/>
  <c r="J143" i="8"/>
  <c r="J145" i="4"/>
  <c r="K145" i="4" s="1"/>
  <c r="K139" i="6"/>
  <c r="K150" i="15"/>
  <c r="K170" i="14"/>
  <c r="K162" i="14"/>
  <c r="K159" i="14"/>
  <c r="K150" i="14"/>
  <c r="K172" i="11"/>
  <c r="K150" i="11"/>
  <c r="K135" i="11"/>
  <c r="K126" i="11"/>
  <c r="K122" i="11"/>
  <c r="K115" i="11"/>
  <c r="K152" i="10"/>
  <c r="K154" i="9"/>
  <c r="K170" i="9"/>
  <c r="K165" i="9"/>
  <c r="K135" i="9"/>
  <c r="K124" i="9"/>
  <c r="K120" i="9"/>
  <c r="K168" i="8"/>
  <c r="K162" i="8"/>
  <c r="K160" i="8"/>
  <c r="K155" i="7"/>
  <c r="K151" i="7"/>
  <c r="K132" i="7"/>
  <c r="K119" i="7"/>
  <c r="K118" i="7"/>
  <c r="K162" i="6"/>
  <c r="K156" i="6"/>
  <c r="K154" i="6"/>
  <c r="K152" i="6"/>
  <c r="K163" i="4"/>
  <c r="K159" i="4"/>
  <c r="K135" i="4"/>
  <c r="K128" i="4"/>
  <c r="K122" i="4"/>
  <c r="K130" i="15"/>
  <c r="K116" i="15"/>
  <c r="K115" i="15"/>
  <c r="K140" i="5"/>
  <c r="K130" i="5"/>
  <c r="K128" i="5"/>
  <c r="K123" i="5"/>
  <c r="K116" i="5"/>
  <c r="K115" i="5"/>
  <c r="K114" i="5"/>
  <c r="K166" i="4"/>
  <c r="K141" i="6"/>
  <c r="K166" i="6"/>
  <c r="K154" i="11"/>
  <c r="K160" i="11"/>
  <c r="K162" i="11"/>
  <c r="K164" i="11"/>
  <c r="K150" i="5"/>
  <c r="K166" i="5"/>
  <c r="K158" i="6"/>
  <c r="K160" i="6"/>
  <c r="K141" i="7"/>
  <c r="K166" i="7"/>
  <c r="K170" i="7"/>
  <c r="K170" i="8"/>
  <c r="K155" i="11"/>
  <c r="K163" i="11"/>
  <c r="K170" i="11"/>
  <c r="K165" i="12"/>
  <c r="K151" i="13"/>
  <c r="K155" i="13"/>
  <c r="K163" i="13"/>
  <c r="K165" i="14"/>
  <c r="K172" i="14"/>
  <c r="K135" i="6"/>
  <c r="K150" i="6"/>
  <c r="K167" i="7"/>
  <c r="K114" i="8"/>
  <c r="K116" i="8"/>
  <c r="K118" i="8"/>
  <c r="K120" i="8"/>
  <c r="K122" i="8"/>
  <c r="K126" i="8"/>
  <c r="K115" i="9"/>
  <c r="K123" i="9"/>
  <c r="K151" i="9"/>
  <c r="K155" i="9"/>
  <c r="K159" i="9"/>
  <c r="K155" i="10"/>
  <c r="K159" i="10"/>
  <c r="K168" i="15"/>
  <c r="K169" i="15"/>
  <c r="K139" i="15"/>
  <c r="K143" i="15"/>
  <c r="K140" i="15"/>
  <c r="K133" i="15"/>
  <c r="J148" i="15"/>
  <c r="K153" i="15"/>
  <c r="K157" i="15"/>
  <c r="K159" i="15"/>
  <c r="K126" i="15"/>
  <c r="K114" i="15"/>
  <c r="K117" i="15"/>
  <c r="K125" i="15"/>
  <c r="K146" i="15"/>
  <c r="K127" i="15"/>
  <c r="K118" i="15"/>
  <c r="K120" i="15"/>
  <c r="K122" i="15"/>
  <c r="K124" i="15"/>
  <c r="K131" i="15"/>
  <c r="K125" i="14"/>
  <c r="K139" i="14"/>
  <c r="K161" i="14"/>
  <c r="K143" i="14"/>
  <c r="K158" i="14"/>
  <c r="K133" i="14"/>
  <c r="K114" i="14"/>
  <c r="K126" i="14"/>
  <c r="K142" i="14"/>
  <c r="J146" i="14"/>
  <c r="K146" i="14" s="1"/>
  <c r="K118" i="14"/>
  <c r="K120" i="14"/>
  <c r="K122" i="14"/>
  <c r="K124" i="14"/>
  <c r="K114" i="13"/>
  <c r="K124" i="13"/>
  <c r="K126" i="13"/>
  <c r="K130" i="13"/>
  <c r="K127" i="13"/>
  <c r="K140" i="12"/>
  <c r="K161" i="12"/>
  <c r="K154" i="12"/>
  <c r="K117" i="12"/>
  <c r="K129" i="12"/>
  <c r="K133" i="12"/>
  <c r="K126" i="12"/>
  <c r="K118" i="12"/>
  <c r="K120" i="12"/>
  <c r="K128" i="12"/>
  <c r="K132" i="12"/>
  <c r="K161" i="11"/>
  <c r="K121" i="11"/>
  <c r="K130" i="11"/>
  <c r="J110" i="11"/>
  <c r="K132" i="11"/>
  <c r="K127" i="11"/>
  <c r="K131" i="11"/>
  <c r="K158" i="10"/>
  <c r="K140" i="10"/>
  <c r="K172" i="10"/>
  <c r="K121" i="10"/>
  <c r="K160" i="10"/>
  <c r="K162" i="10"/>
  <c r="K164" i="10"/>
  <c r="K166" i="10"/>
  <c r="K168" i="10"/>
  <c r="K133" i="10"/>
  <c r="K130" i="10"/>
  <c r="J110" i="10"/>
  <c r="K132" i="10"/>
  <c r="K123" i="10"/>
  <c r="K158" i="9"/>
  <c r="K140" i="9"/>
  <c r="K172" i="9"/>
  <c r="K121" i="9"/>
  <c r="K160" i="9"/>
  <c r="K162" i="9"/>
  <c r="K164" i="9"/>
  <c r="K166" i="9"/>
  <c r="K168" i="9"/>
  <c r="K133" i="9"/>
  <c r="K130" i="9"/>
  <c r="J110" i="9"/>
  <c r="K132" i="9"/>
  <c r="K127" i="9"/>
  <c r="K139" i="8"/>
  <c r="K127" i="8"/>
  <c r="K143" i="8"/>
  <c r="K154" i="8"/>
  <c r="K138" i="8"/>
  <c r="K117" i="8"/>
  <c r="K121" i="8"/>
  <c r="K169" i="8"/>
  <c r="K133" i="8"/>
  <c r="K158" i="8"/>
  <c r="K132" i="8"/>
  <c r="K135" i="8"/>
  <c r="K155" i="8"/>
  <c r="K159" i="8"/>
  <c r="K123" i="8"/>
  <c r="K150" i="8"/>
  <c r="K152" i="8"/>
  <c r="K125" i="7"/>
  <c r="K129" i="7"/>
  <c r="K161" i="7"/>
  <c r="K139" i="7"/>
  <c r="K143" i="7"/>
  <c r="K160" i="7"/>
  <c r="K162" i="7"/>
  <c r="K164" i="7"/>
  <c r="K117" i="7"/>
  <c r="K122" i="7"/>
  <c r="K123" i="7"/>
  <c r="K131" i="7"/>
  <c r="K140" i="6"/>
  <c r="K153" i="6"/>
  <c r="K157" i="6"/>
  <c r="K117" i="6"/>
  <c r="K129" i="6"/>
  <c r="K167" i="6"/>
  <c r="K161" i="6"/>
  <c r="K118" i="6"/>
  <c r="K128" i="6"/>
  <c r="K130" i="6"/>
  <c r="K132" i="6"/>
  <c r="K119" i="6"/>
  <c r="K122" i="6"/>
  <c r="K123" i="6"/>
  <c r="K131" i="6"/>
  <c r="K162" i="5"/>
  <c r="K153" i="5"/>
  <c r="K157" i="5"/>
  <c r="K161" i="5"/>
  <c r="K139" i="5"/>
  <c r="K154" i="5"/>
  <c r="K156" i="5"/>
  <c r="K158" i="5"/>
  <c r="K160" i="5"/>
  <c r="K167" i="5"/>
  <c r="K125" i="5"/>
  <c r="K129" i="5"/>
  <c r="K133" i="5"/>
  <c r="K118" i="5"/>
  <c r="K122" i="5"/>
  <c r="K125" i="4"/>
  <c r="K129" i="4"/>
  <c r="K133" i="4"/>
  <c r="K157" i="4"/>
  <c r="K139" i="4"/>
  <c r="K143" i="4"/>
  <c r="K168" i="4"/>
  <c r="K170" i="4"/>
  <c r="K118" i="4"/>
  <c r="J142" i="4"/>
  <c r="K142" i="4" s="1"/>
  <c r="J146" i="4"/>
  <c r="K146" i="4" s="1"/>
  <c r="J148" i="3"/>
  <c r="K153" i="3"/>
  <c r="K159" i="3"/>
  <c r="K156" i="3"/>
  <c r="K152" i="3"/>
  <c r="K127" i="3"/>
  <c r="K131" i="3"/>
  <c r="K133" i="3"/>
  <c r="K130" i="3"/>
  <c r="K121" i="3"/>
  <c r="K119" i="3"/>
  <c r="K117" i="3"/>
  <c r="K115" i="3"/>
  <c r="K142" i="3"/>
  <c r="K126" i="3"/>
  <c r="K157" i="3"/>
  <c r="K144" i="3"/>
  <c r="C38" i="3"/>
  <c r="K138" i="3"/>
  <c r="K132" i="3"/>
  <c r="K150" i="3"/>
  <c r="K118" i="13"/>
  <c r="K167" i="13"/>
  <c r="K172" i="13"/>
  <c r="K125" i="13"/>
  <c r="K131" i="13"/>
  <c r="K159" i="13"/>
  <c r="K139" i="13"/>
  <c r="K121" i="13"/>
  <c r="K141" i="13"/>
  <c r="K115" i="13"/>
  <c r="K122" i="12"/>
  <c r="K135" i="12"/>
  <c r="K130" i="12"/>
  <c r="K145" i="12"/>
  <c r="J110" i="12"/>
  <c r="K156" i="2"/>
  <c r="K118" i="2"/>
  <c r="J138" i="7"/>
  <c r="K138" i="7" s="1"/>
  <c r="J110" i="7"/>
  <c r="J141" i="9"/>
  <c r="K141" i="9" s="1"/>
  <c r="J141" i="10"/>
  <c r="J141" i="11"/>
  <c r="K141" i="11" s="1"/>
  <c r="K121" i="15"/>
  <c r="J110" i="15"/>
  <c r="K124" i="3"/>
  <c r="K160" i="3"/>
  <c r="K164" i="3"/>
  <c r="K168" i="3"/>
  <c r="K117" i="4"/>
  <c r="J145" i="5"/>
  <c r="K145" i="5" s="1"/>
  <c r="K133" i="6"/>
  <c r="K145" i="6"/>
  <c r="K139" i="9"/>
  <c r="K142" i="9"/>
  <c r="K139" i="10"/>
  <c r="K142" i="10"/>
  <c r="K139" i="11"/>
  <c r="K142" i="11"/>
  <c r="K139" i="12"/>
  <c r="K117" i="2"/>
  <c r="K118" i="3"/>
  <c r="K125" i="3"/>
  <c r="K128" i="3"/>
  <c r="K135" i="3"/>
  <c r="K154" i="3"/>
  <c r="K161" i="3"/>
  <c r="K163" i="3"/>
  <c r="K165" i="3"/>
  <c r="K167" i="3"/>
  <c r="K169" i="3"/>
  <c r="J110" i="4"/>
  <c r="K116" i="4"/>
  <c r="K121" i="4"/>
  <c r="K123" i="4"/>
  <c r="K131" i="4"/>
  <c r="K141" i="4"/>
  <c r="K161" i="4"/>
  <c r="J138" i="5"/>
  <c r="K138" i="5" s="1"/>
  <c r="J110" i="5"/>
  <c r="K117" i="5"/>
  <c r="K159" i="5"/>
  <c r="K168" i="5"/>
  <c r="K170" i="5"/>
  <c r="K115" i="6"/>
  <c r="K143" i="6"/>
  <c r="K124" i="6"/>
  <c r="K126" i="6"/>
  <c r="K133" i="7"/>
  <c r="K165" i="7"/>
  <c r="K119" i="8"/>
  <c r="K128" i="8"/>
  <c r="K130" i="8"/>
  <c r="J148" i="8"/>
  <c r="K153" i="8"/>
  <c r="J146" i="9"/>
  <c r="K146" i="9" s="1"/>
  <c r="K125" i="9"/>
  <c r="J148" i="9"/>
  <c r="K153" i="9"/>
  <c r="K146" i="10"/>
  <c r="K125" i="10"/>
  <c r="J148" i="10"/>
  <c r="K153" i="10"/>
  <c r="J146" i="11"/>
  <c r="K146" i="11" s="1"/>
  <c r="K125" i="11"/>
  <c r="K163" i="12"/>
  <c r="K167" i="12"/>
  <c r="K172" i="12"/>
  <c r="J138" i="13"/>
  <c r="K138" i="13" s="1"/>
  <c r="K143" i="13"/>
  <c r="K123" i="14"/>
  <c r="K132" i="14"/>
  <c r="K135" i="14"/>
  <c r="J148" i="14"/>
  <c r="K153" i="14"/>
  <c r="K113" i="3"/>
  <c r="K122" i="3"/>
  <c r="K129" i="3"/>
  <c r="K140" i="3"/>
  <c r="K143" i="3"/>
  <c r="K158" i="3"/>
  <c r="K120" i="4"/>
  <c r="K152" i="4"/>
  <c r="K154" i="4"/>
  <c r="K131" i="5"/>
  <c r="K141" i="5"/>
  <c r="J138" i="6"/>
  <c r="J110" i="6"/>
  <c r="K159" i="6"/>
  <c r="K168" i="6"/>
  <c r="K170" i="6"/>
  <c r="K115" i="7"/>
  <c r="K124" i="7"/>
  <c r="K126" i="7"/>
  <c r="K156" i="7"/>
  <c r="K158" i="7"/>
  <c r="K141" i="8"/>
  <c r="K167" i="8"/>
  <c r="K116" i="9"/>
  <c r="K118" i="9"/>
  <c r="K167" i="9"/>
  <c r="K116" i="10"/>
  <c r="K118" i="10"/>
  <c r="K167" i="10"/>
  <c r="K116" i="11"/>
  <c r="K118" i="11"/>
  <c r="K121" i="14"/>
  <c r="J110" i="14"/>
  <c r="K123" i="15"/>
  <c r="K132" i="15"/>
  <c r="K135" i="15"/>
  <c r="K165" i="4"/>
  <c r="K121" i="5"/>
  <c r="K132" i="5"/>
  <c r="K165" i="5"/>
  <c r="K121" i="6"/>
  <c r="K151" i="6"/>
  <c r="K165" i="6"/>
  <c r="K116" i="7"/>
  <c r="K121" i="7"/>
  <c r="J148" i="7"/>
  <c r="K153" i="7"/>
  <c r="K169" i="7"/>
  <c r="J146" i="8"/>
  <c r="K146" i="8" s="1"/>
  <c r="K125" i="8"/>
  <c r="K145" i="8"/>
  <c r="K157" i="8"/>
  <c r="K129" i="9"/>
  <c r="K131" i="9"/>
  <c r="K145" i="9"/>
  <c r="K157" i="9"/>
  <c r="K115" i="10"/>
  <c r="K129" i="10"/>
  <c r="K131" i="10"/>
  <c r="K145" i="10"/>
  <c r="K157" i="10"/>
  <c r="K129" i="11"/>
  <c r="K145" i="11"/>
  <c r="K165" i="11"/>
  <c r="K146" i="13"/>
  <c r="K129" i="13"/>
  <c r="K145" i="13"/>
  <c r="K127" i="4"/>
  <c r="J148" i="4"/>
  <c r="K153" i="4"/>
  <c r="K155" i="4"/>
  <c r="K164" i="4"/>
  <c r="K169" i="4"/>
  <c r="K120" i="5"/>
  <c r="J146" i="5"/>
  <c r="K146" i="5" s="1"/>
  <c r="K127" i="5"/>
  <c r="K142" i="5"/>
  <c r="J148" i="5"/>
  <c r="K155" i="5"/>
  <c r="K164" i="5"/>
  <c r="K169" i="5"/>
  <c r="K172" i="5"/>
  <c r="K120" i="6"/>
  <c r="J146" i="6"/>
  <c r="K125" i="6"/>
  <c r="K127" i="6"/>
  <c r="K142" i="6"/>
  <c r="J148" i="6"/>
  <c r="K155" i="6"/>
  <c r="K164" i="6"/>
  <c r="K169" i="6"/>
  <c r="K172" i="6"/>
  <c r="K120" i="7"/>
  <c r="J146" i="7"/>
  <c r="K127" i="7"/>
  <c r="K145" i="7"/>
  <c r="K152" i="7"/>
  <c r="K157" i="7"/>
  <c r="K159" i="7"/>
  <c r="K168" i="7"/>
  <c r="K115" i="8"/>
  <c r="K124" i="8"/>
  <c r="K129" i="8"/>
  <c r="K131" i="8"/>
  <c r="K156" i="8"/>
  <c r="K161" i="8"/>
  <c r="K163" i="8"/>
  <c r="K117" i="9"/>
  <c r="K119" i="9"/>
  <c r="K128" i="9"/>
  <c r="K138" i="9"/>
  <c r="K156" i="9"/>
  <c r="K161" i="9"/>
  <c r="K163" i="9"/>
  <c r="K117" i="10"/>
  <c r="K119" i="10"/>
  <c r="K128" i="10"/>
  <c r="K138" i="10"/>
  <c r="K141" i="10"/>
  <c r="K156" i="10"/>
  <c r="K161" i="10"/>
  <c r="K163" i="10"/>
  <c r="K140" i="11"/>
  <c r="K117" i="11"/>
  <c r="K119" i="11"/>
  <c r="K128" i="11"/>
  <c r="K133" i="11"/>
  <c r="K138" i="11"/>
  <c r="K156" i="11"/>
  <c r="K158" i="11"/>
  <c r="K121" i="12"/>
  <c r="K141" i="12"/>
  <c r="K143" i="12"/>
  <c r="K120" i="13"/>
  <c r="K122" i="13"/>
  <c r="K169" i="14"/>
  <c r="K145" i="15"/>
  <c r="K155" i="15"/>
  <c r="K164" i="15"/>
  <c r="K166" i="15"/>
  <c r="J148" i="11"/>
  <c r="K153" i="11"/>
  <c r="K169" i="11"/>
  <c r="J146" i="12"/>
  <c r="K146" i="12" s="1"/>
  <c r="K125" i="12"/>
  <c r="K142" i="12"/>
  <c r="J148" i="12"/>
  <c r="K153" i="12"/>
  <c r="K140" i="13"/>
  <c r="K117" i="13"/>
  <c r="K119" i="13"/>
  <c r="K128" i="13"/>
  <c r="K133" i="13"/>
  <c r="J148" i="13"/>
  <c r="K153" i="13"/>
  <c r="K157" i="13"/>
  <c r="K161" i="13"/>
  <c r="K165" i="13"/>
  <c r="K169" i="13"/>
  <c r="K129" i="14"/>
  <c r="K131" i="14"/>
  <c r="K145" i="14"/>
  <c r="K157" i="14"/>
  <c r="K129" i="15"/>
  <c r="K161" i="15"/>
  <c r="K152" i="11"/>
  <c r="K157" i="11"/>
  <c r="K159" i="11"/>
  <c r="K168" i="11"/>
  <c r="K115" i="12"/>
  <c r="K124" i="12"/>
  <c r="K131" i="12"/>
  <c r="K152" i="12"/>
  <c r="K157" i="12"/>
  <c r="K159" i="12"/>
  <c r="K116" i="13"/>
  <c r="K123" i="13"/>
  <c r="K132" i="13"/>
  <c r="K135" i="13"/>
  <c r="K142" i="13"/>
  <c r="K150" i="13"/>
  <c r="K152" i="13"/>
  <c r="K154" i="13"/>
  <c r="K156" i="13"/>
  <c r="K158" i="13"/>
  <c r="K160" i="13"/>
  <c r="K162" i="13"/>
  <c r="K164" i="13"/>
  <c r="K166" i="13"/>
  <c r="K168" i="13"/>
  <c r="K170" i="13"/>
  <c r="K117" i="14"/>
  <c r="K119" i="14"/>
  <c r="K128" i="14"/>
  <c r="K138" i="14"/>
  <c r="K141" i="14"/>
  <c r="K156" i="14"/>
  <c r="K163" i="14"/>
  <c r="K119" i="15"/>
  <c r="K128" i="15"/>
  <c r="K138" i="15"/>
  <c r="K141" i="15"/>
  <c r="K151" i="15"/>
  <c r="K160" i="15"/>
  <c r="K165" i="15"/>
  <c r="K167" i="15"/>
  <c r="K142" i="15"/>
  <c r="C38" i="15"/>
  <c r="K144" i="15"/>
  <c r="K113" i="15"/>
  <c r="C38" i="14"/>
  <c r="J144" i="14"/>
  <c r="K144" i="14" s="1"/>
  <c r="K113" i="14"/>
  <c r="C38" i="13"/>
  <c r="K144" i="13"/>
  <c r="K113" i="13"/>
  <c r="K138" i="12"/>
  <c r="C38" i="12"/>
  <c r="J144" i="12"/>
  <c r="K144" i="12" s="1"/>
  <c r="K113" i="12"/>
  <c r="C38" i="11"/>
  <c r="J144" i="11"/>
  <c r="K144" i="11" s="1"/>
  <c r="K113" i="11"/>
  <c r="C38" i="10"/>
  <c r="J144" i="10"/>
  <c r="K144" i="10" s="1"/>
  <c r="K113" i="10"/>
  <c r="C38" i="9"/>
  <c r="J144" i="9"/>
  <c r="K144" i="9" s="1"/>
  <c r="K113" i="9"/>
  <c r="K142" i="8"/>
  <c r="C38" i="8"/>
  <c r="J144" i="8"/>
  <c r="K144" i="8" s="1"/>
  <c r="K113" i="8"/>
  <c r="K142" i="7"/>
  <c r="C38" i="7"/>
  <c r="J144" i="7"/>
  <c r="K144" i="7" s="1"/>
  <c r="K113" i="7"/>
  <c r="K138" i="6"/>
  <c r="C38" i="6"/>
  <c r="J144" i="6"/>
  <c r="K113" i="6"/>
  <c r="C38" i="5"/>
  <c r="J144" i="5"/>
  <c r="K144" i="5" s="1"/>
  <c r="K113" i="5"/>
  <c r="K140" i="4"/>
  <c r="K138" i="4"/>
  <c r="J144" i="4"/>
  <c r="K113" i="4"/>
  <c r="K139" i="3"/>
  <c r="K141" i="3"/>
  <c r="K145" i="3"/>
  <c r="J146" i="3"/>
  <c r="K116" i="3"/>
  <c r="K120" i="3"/>
  <c r="J110" i="3"/>
  <c r="K119" i="2"/>
  <c r="K155" i="2"/>
  <c r="K154" i="2"/>
  <c r="J116" i="2"/>
  <c r="J117" i="1" s="1"/>
  <c r="J142" i="2"/>
  <c r="C14" i="2"/>
  <c r="L148" i="7" l="1"/>
  <c r="L148" i="6"/>
  <c r="K148" i="6"/>
  <c r="I148" i="6" s="1"/>
  <c r="C148" i="6" s="1"/>
  <c r="K157" i="1"/>
  <c r="J142" i="1"/>
  <c r="K158" i="1"/>
  <c r="K156" i="1"/>
  <c r="K119" i="1"/>
  <c r="K140" i="8"/>
  <c r="K136" i="8" s="1"/>
  <c r="K118" i="1"/>
  <c r="K120" i="1"/>
  <c r="I120" i="1" s="1"/>
  <c r="K144" i="6"/>
  <c r="K146" i="6"/>
  <c r="L148" i="14"/>
  <c r="J136" i="7"/>
  <c r="K148" i="15"/>
  <c r="I148" i="15" s="1"/>
  <c r="C148" i="15" s="1"/>
  <c r="L148" i="15"/>
  <c r="K136" i="15"/>
  <c r="J136" i="15"/>
  <c r="K148" i="14"/>
  <c r="I148" i="14" s="1"/>
  <c r="J136" i="14"/>
  <c r="K148" i="12"/>
  <c r="I148" i="12" s="1"/>
  <c r="C148" i="12" s="1"/>
  <c r="L148" i="12"/>
  <c r="K148" i="11"/>
  <c r="I148" i="11" s="1"/>
  <c r="C148" i="11" s="1"/>
  <c r="L148" i="11"/>
  <c r="J136" i="11"/>
  <c r="L148" i="10"/>
  <c r="J136" i="10"/>
  <c r="L148" i="9"/>
  <c r="K148" i="9"/>
  <c r="I148" i="9" s="1"/>
  <c r="C148" i="9" s="1"/>
  <c r="L148" i="8"/>
  <c r="J136" i="8"/>
  <c r="K148" i="8"/>
  <c r="I148" i="8" s="1"/>
  <c r="C148" i="8" s="1"/>
  <c r="E148" i="8" s="1"/>
  <c r="G148" i="8" s="1"/>
  <c r="K148" i="7"/>
  <c r="I148" i="7" s="1"/>
  <c r="C148" i="7" s="1"/>
  <c r="K146" i="7"/>
  <c r="L136" i="7" s="1"/>
  <c r="L148" i="5"/>
  <c r="K148" i="4"/>
  <c r="I148" i="4" s="1"/>
  <c r="C148" i="4" s="1"/>
  <c r="E148" i="4" s="1"/>
  <c r="G148" i="4" s="1"/>
  <c r="L148" i="3"/>
  <c r="K110" i="3"/>
  <c r="I110" i="3" s="1"/>
  <c r="K148" i="3"/>
  <c r="I148" i="3" s="1"/>
  <c r="C148" i="3" s="1"/>
  <c r="E148" i="3" s="1"/>
  <c r="G148" i="3" s="1"/>
  <c r="K148" i="13"/>
  <c r="I148" i="13" s="1"/>
  <c r="C148" i="13" s="1"/>
  <c r="E148" i="13" s="1"/>
  <c r="L148" i="13"/>
  <c r="K148" i="10"/>
  <c r="I148" i="10" s="1"/>
  <c r="C148" i="10" s="1"/>
  <c r="J136" i="9"/>
  <c r="K148" i="5"/>
  <c r="I148" i="5" s="1"/>
  <c r="C148" i="5" s="1"/>
  <c r="L136" i="10"/>
  <c r="L136" i="14"/>
  <c r="L148" i="4"/>
  <c r="L136" i="9"/>
  <c r="L136" i="11"/>
  <c r="L136" i="15"/>
  <c r="K110" i="15"/>
  <c r="I110" i="15" s="1"/>
  <c r="L110" i="15"/>
  <c r="K110" i="14"/>
  <c r="I110" i="14" s="1"/>
  <c r="L110" i="14"/>
  <c r="K136" i="14"/>
  <c r="K110" i="13"/>
  <c r="I110" i="13" s="1"/>
  <c r="L110" i="13"/>
  <c r="L136" i="13"/>
  <c r="K136" i="13"/>
  <c r="J136" i="13"/>
  <c r="K110" i="12"/>
  <c r="I110" i="12" s="1"/>
  <c r="L110" i="12"/>
  <c r="L136" i="12"/>
  <c r="K136" i="12"/>
  <c r="J136" i="12"/>
  <c r="K110" i="11"/>
  <c r="I110" i="11" s="1"/>
  <c r="L110" i="11"/>
  <c r="K136" i="11"/>
  <c r="K110" i="10"/>
  <c r="I110" i="10" s="1"/>
  <c r="L110" i="10"/>
  <c r="K136" i="10"/>
  <c r="K110" i="9"/>
  <c r="I110" i="9" s="1"/>
  <c r="L110" i="9"/>
  <c r="K136" i="9"/>
  <c r="K110" i="8"/>
  <c r="I110" i="8" s="1"/>
  <c r="L110" i="8"/>
  <c r="K110" i="7"/>
  <c r="I110" i="7" s="1"/>
  <c r="L110" i="7"/>
  <c r="K110" i="6"/>
  <c r="L110" i="6"/>
  <c r="J136" i="6"/>
  <c r="K110" i="5"/>
  <c r="I110" i="5" s="1"/>
  <c r="L110" i="5"/>
  <c r="L136" i="5"/>
  <c r="K136" i="5"/>
  <c r="J136" i="5"/>
  <c r="K110" i="4"/>
  <c r="I110" i="4" s="1"/>
  <c r="L110" i="4"/>
  <c r="K144" i="4"/>
  <c r="L136" i="4" s="1"/>
  <c r="J136" i="4"/>
  <c r="K146" i="3"/>
  <c r="K136" i="3" s="1"/>
  <c r="L110" i="3"/>
  <c r="J136" i="3"/>
  <c r="K136" i="7" l="1"/>
  <c r="I136" i="14"/>
  <c r="C136" i="14" s="1"/>
  <c r="E136" i="14" s="1"/>
  <c r="G136" i="14" s="1"/>
  <c r="I136" i="10"/>
  <c r="C136" i="10" s="1"/>
  <c r="L136" i="8"/>
  <c r="I110" i="6"/>
  <c r="C110" i="6" s="1"/>
  <c r="E110" i="6" s="1"/>
  <c r="G110" i="6" s="1"/>
  <c r="K136" i="6"/>
  <c r="I136" i="6" s="1"/>
  <c r="C136" i="6" s="1"/>
  <c r="E136" i="6" s="1"/>
  <c r="G136" i="6" s="1"/>
  <c r="L136" i="6"/>
  <c r="E148" i="14"/>
  <c r="G148" i="14" s="1"/>
  <c r="E148" i="11"/>
  <c r="G148" i="11" s="1"/>
  <c r="I136" i="7"/>
  <c r="C136" i="7" s="1"/>
  <c r="E136" i="7" s="1"/>
  <c r="G136" i="7" s="1"/>
  <c r="I136" i="15"/>
  <c r="C136" i="15" s="1"/>
  <c r="E136" i="15" s="1"/>
  <c r="G136" i="15" s="1"/>
  <c r="I136" i="11"/>
  <c r="C136" i="11" s="1"/>
  <c r="E136" i="11" s="1"/>
  <c r="G136" i="11" s="1"/>
  <c r="E148" i="9"/>
  <c r="G148" i="9" s="1"/>
  <c r="I136" i="9"/>
  <c r="C136" i="9" s="1"/>
  <c r="E136" i="9" s="1"/>
  <c r="I136" i="8"/>
  <c r="C136" i="8" s="1"/>
  <c r="E136" i="8" s="1"/>
  <c r="E148" i="6"/>
  <c r="G148" i="6" s="1"/>
  <c r="I136" i="5"/>
  <c r="C136" i="5" s="1"/>
  <c r="E136" i="5" s="1"/>
  <c r="G136" i="5" s="1"/>
  <c r="E148" i="10"/>
  <c r="G148" i="10" s="1"/>
  <c r="G148" i="13"/>
  <c r="C110" i="15"/>
  <c r="E110" i="15" s="1"/>
  <c r="G110" i="15" s="1"/>
  <c r="E148" i="15"/>
  <c r="G148" i="15" s="1"/>
  <c r="C110" i="14"/>
  <c r="C110" i="13"/>
  <c r="E110" i="13" s="1"/>
  <c r="G110" i="13" s="1"/>
  <c r="I136" i="13"/>
  <c r="C110" i="12"/>
  <c r="E110" i="12" s="1"/>
  <c r="G110" i="12" s="1"/>
  <c r="I136" i="12"/>
  <c r="E148" i="12"/>
  <c r="G148" i="12" s="1"/>
  <c r="C110" i="11"/>
  <c r="E110" i="11" s="1"/>
  <c r="G110" i="11" s="1"/>
  <c r="C110" i="10"/>
  <c r="E110" i="10" s="1"/>
  <c r="G110" i="10" s="1"/>
  <c r="C110" i="9"/>
  <c r="E110" i="9" s="1"/>
  <c r="C110" i="8"/>
  <c r="E148" i="7"/>
  <c r="G148" i="7" s="1"/>
  <c r="C110" i="7"/>
  <c r="E110" i="7" s="1"/>
  <c r="G110" i="7" s="1"/>
  <c r="C110" i="5"/>
  <c r="E110" i="5" s="1"/>
  <c r="G110" i="5" s="1"/>
  <c r="E148" i="5"/>
  <c r="G148" i="5" s="1"/>
  <c r="K136" i="4"/>
  <c r="I136" i="4" s="1"/>
  <c r="C110" i="4"/>
  <c r="E110" i="4" s="1"/>
  <c r="G110" i="4" s="1"/>
  <c r="C110" i="3"/>
  <c r="E110" i="3" s="1"/>
  <c r="G110" i="3" s="1"/>
  <c r="I136" i="3"/>
  <c r="L136" i="3"/>
  <c r="C82" i="2"/>
  <c r="C92" i="2"/>
  <c r="J80" i="1" l="1"/>
  <c r="G136" i="9"/>
  <c r="G136" i="8"/>
  <c r="E110" i="8"/>
  <c r="G110" i="8" s="1"/>
  <c r="E110" i="14"/>
  <c r="G110" i="14" s="1"/>
  <c r="C136" i="13"/>
  <c r="E136" i="13" s="1"/>
  <c r="C136" i="12"/>
  <c r="E136" i="12" s="1"/>
  <c r="G136" i="12" s="1"/>
  <c r="E136" i="10"/>
  <c r="G136" i="10" s="1"/>
  <c r="G110" i="9"/>
  <c r="C136" i="4"/>
  <c r="E136" i="4" s="1"/>
  <c r="G136" i="4" s="1"/>
  <c r="C136" i="3"/>
  <c r="E136" i="3" s="1"/>
  <c r="G136" i="3" s="1"/>
  <c r="C39" i="2"/>
  <c r="I166" i="2"/>
  <c r="K166" i="2" s="1"/>
  <c r="K168" i="1" s="1"/>
  <c r="I167" i="2"/>
  <c r="J167" i="2"/>
  <c r="J169" i="1" s="1"/>
  <c r="I168" i="2"/>
  <c r="J168" i="2"/>
  <c r="J170" i="1" s="1"/>
  <c r="I169" i="2"/>
  <c r="J169" i="2"/>
  <c r="J171" i="1" s="1"/>
  <c r="I170" i="2"/>
  <c r="J170" i="2"/>
  <c r="J172" i="1" s="1"/>
  <c r="I172" i="2"/>
  <c r="J172" i="2"/>
  <c r="J174" i="1" s="1"/>
  <c r="I129" i="2"/>
  <c r="J129" i="2"/>
  <c r="J130" i="1" s="1"/>
  <c r="I130" i="2"/>
  <c r="J130" i="2"/>
  <c r="J131" i="1" s="1"/>
  <c r="I131" i="2"/>
  <c r="J131" i="2"/>
  <c r="J132" i="1" s="1"/>
  <c r="I132" i="2"/>
  <c r="J132" i="2"/>
  <c r="J133" i="1" s="1"/>
  <c r="K131" i="2" l="1"/>
  <c r="K132" i="1" s="1"/>
  <c r="K129" i="2"/>
  <c r="K130" i="1" s="1"/>
  <c r="K132" i="2"/>
  <c r="K133" i="1" s="1"/>
  <c r="K130" i="2"/>
  <c r="K131" i="1" s="1"/>
  <c r="G136" i="13"/>
  <c r="I175" i="1"/>
  <c r="K169" i="2"/>
  <c r="K171" i="1" s="1"/>
  <c r="K168" i="2"/>
  <c r="K170" i="1" s="1"/>
  <c r="K167" i="2"/>
  <c r="K169" i="1" s="1"/>
  <c r="I169" i="1" s="1"/>
  <c r="C38" i="2"/>
  <c r="K172" i="2"/>
  <c r="K174" i="1" s="1"/>
  <c r="K170" i="2"/>
  <c r="K172" i="1" s="1"/>
  <c r="I173" i="1" l="1"/>
  <c r="J114" i="2"/>
  <c r="J115" i="1" s="1"/>
  <c r="J115" i="2"/>
  <c r="J116" i="1" s="1"/>
  <c r="J120" i="2"/>
  <c r="J121" i="1" s="1"/>
  <c r="J121" i="2"/>
  <c r="J122" i="1" s="1"/>
  <c r="J122" i="2"/>
  <c r="J123" i="1" s="1"/>
  <c r="J123" i="2"/>
  <c r="J124" i="1" s="1"/>
  <c r="J124" i="2"/>
  <c r="J125" i="1" s="1"/>
  <c r="J125" i="2"/>
  <c r="J126" i="1" s="1"/>
  <c r="J126" i="2"/>
  <c r="J127" i="1" s="1"/>
  <c r="J127" i="2"/>
  <c r="J128" i="1" s="1"/>
  <c r="J128" i="2"/>
  <c r="J129" i="1" s="1"/>
  <c r="J133" i="2"/>
  <c r="J134" i="1" s="1"/>
  <c r="J135" i="2"/>
  <c r="J136" i="1" s="1"/>
  <c r="I163" i="2"/>
  <c r="I142" i="2"/>
  <c r="J113" i="2"/>
  <c r="J112" i="1" s="1"/>
  <c r="I92" i="2"/>
  <c r="J165" i="2"/>
  <c r="J167" i="1" s="1"/>
  <c r="I165" i="2"/>
  <c r="J164" i="2"/>
  <c r="J166" i="1" s="1"/>
  <c r="I164" i="2"/>
  <c r="J163" i="2"/>
  <c r="J165" i="1" s="1"/>
  <c r="J162" i="2"/>
  <c r="J164" i="1" s="1"/>
  <c r="I162" i="2"/>
  <c r="J161" i="2"/>
  <c r="J163" i="1" s="1"/>
  <c r="I161" i="2"/>
  <c r="J160" i="2"/>
  <c r="J162" i="1" s="1"/>
  <c r="I160" i="2"/>
  <c r="J159" i="2"/>
  <c r="J161" i="1" s="1"/>
  <c r="I159" i="2"/>
  <c r="J158" i="2"/>
  <c r="J160" i="1" s="1"/>
  <c r="I158" i="2"/>
  <c r="J157" i="2"/>
  <c r="J159" i="1" s="1"/>
  <c r="I157" i="2"/>
  <c r="J153" i="2"/>
  <c r="J155" i="1" s="1"/>
  <c r="I153" i="2"/>
  <c r="J152" i="2"/>
  <c r="J154" i="1" s="1"/>
  <c r="I152" i="2"/>
  <c r="J151" i="2"/>
  <c r="J153" i="1" s="1"/>
  <c r="I151" i="2"/>
  <c r="J150" i="2"/>
  <c r="J150" i="1" s="1"/>
  <c r="I150" i="2"/>
  <c r="I146" i="2"/>
  <c r="I145" i="2"/>
  <c r="I144" i="2"/>
  <c r="I143" i="2"/>
  <c r="I141" i="2"/>
  <c r="I140" i="2"/>
  <c r="I139" i="2"/>
  <c r="I138" i="2"/>
  <c r="I135" i="2"/>
  <c r="I133" i="2"/>
  <c r="I128" i="2"/>
  <c r="I127" i="2"/>
  <c r="I126" i="2"/>
  <c r="I125" i="2"/>
  <c r="I124" i="2"/>
  <c r="I123" i="2"/>
  <c r="I122" i="2"/>
  <c r="I121" i="2"/>
  <c r="I120" i="2"/>
  <c r="I116" i="2"/>
  <c r="K116" i="2" s="1"/>
  <c r="K117" i="1" s="1"/>
  <c r="I115" i="2"/>
  <c r="I114" i="2"/>
  <c r="I113" i="2"/>
  <c r="I119" i="1" l="1"/>
  <c r="K128" i="2"/>
  <c r="K129" i="1" s="1"/>
  <c r="K120" i="2"/>
  <c r="K121" i="1" s="1"/>
  <c r="J110" i="2"/>
  <c r="J109" i="1" s="1"/>
  <c r="K126" i="2"/>
  <c r="K127" i="1" s="1"/>
  <c r="K127" i="2"/>
  <c r="K128" i="1" s="1"/>
  <c r="J148" i="2"/>
  <c r="K135" i="2"/>
  <c r="K136" i="1" s="1"/>
  <c r="K133" i="2"/>
  <c r="K134" i="1" s="1"/>
  <c r="K125" i="2"/>
  <c r="K126" i="1" s="1"/>
  <c r="K121" i="2"/>
  <c r="K122" i="1" s="1"/>
  <c r="K124" i="2"/>
  <c r="K125" i="1" s="1"/>
  <c r="K113" i="2"/>
  <c r="K112" i="1" s="1"/>
  <c r="J146" i="2"/>
  <c r="J146" i="1" s="1"/>
  <c r="K123" i="2"/>
  <c r="K124" i="1" s="1"/>
  <c r="J140" i="2"/>
  <c r="J140" i="1" s="1"/>
  <c r="K115" i="2"/>
  <c r="K116" i="1" s="1"/>
  <c r="J138" i="2"/>
  <c r="J138" i="1" s="1"/>
  <c r="K122" i="2"/>
  <c r="K123" i="1" s="1"/>
  <c r="K114" i="2"/>
  <c r="K115" i="1" s="1"/>
  <c r="J141" i="2"/>
  <c r="J141" i="1" s="1"/>
  <c r="K150" i="2"/>
  <c r="J143" i="2"/>
  <c r="J143" i="1" s="1"/>
  <c r="K160" i="2"/>
  <c r="K162" i="1" s="1"/>
  <c r="K162" i="2"/>
  <c r="K164" i="1" s="1"/>
  <c r="K153" i="2"/>
  <c r="K155" i="1" s="1"/>
  <c r="K163" i="2"/>
  <c r="K165" i="1" s="1"/>
  <c r="K151" i="2"/>
  <c r="K153" i="1" s="1"/>
  <c r="J145" i="2"/>
  <c r="J145" i="1" s="1"/>
  <c r="K152" i="2"/>
  <c r="K154" i="1" s="1"/>
  <c r="K157" i="2"/>
  <c r="K159" i="1" s="1"/>
  <c r="K159" i="2"/>
  <c r="K161" i="1" s="1"/>
  <c r="K164" i="2"/>
  <c r="K166" i="1" s="1"/>
  <c r="K161" i="2"/>
  <c r="K163" i="1" s="1"/>
  <c r="K158" i="2"/>
  <c r="K160" i="1" s="1"/>
  <c r="J144" i="2"/>
  <c r="K142" i="2"/>
  <c r="K142" i="1" s="1"/>
  <c r="K165" i="2"/>
  <c r="K167" i="1" s="1"/>
  <c r="K150" i="1" l="1"/>
  <c r="K148" i="2"/>
  <c r="K141" i="2"/>
  <c r="K141" i="1" s="1"/>
  <c r="I156" i="1"/>
  <c r="I164" i="1"/>
  <c r="I158" i="1"/>
  <c r="J148" i="1"/>
  <c r="I170" i="1"/>
  <c r="I157" i="1"/>
  <c r="I123" i="1"/>
  <c r="I116" i="1"/>
  <c r="I118" i="1"/>
  <c r="I117" i="1"/>
  <c r="I127" i="1"/>
  <c r="I125" i="1"/>
  <c r="I128" i="1"/>
  <c r="I130" i="1"/>
  <c r="I129" i="1"/>
  <c r="I131" i="1"/>
  <c r="I136" i="1"/>
  <c r="I135" i="1"/>
  <c r="I121" i="1"/>
  <c r="K146" i="2"/>
  <c r="K146" i="1" s="1"/>
  <c r="L109" i="1"/>
  <c r="K110" i="2"/>
  <c r="K109" i="1" s="1"/>
  <c r="L110" i="2"/>
  <c r="I148" i="2"/>
  <c r="C148" i="2" s="1"/>
  <c r="I122" i="1"/>
  <c r="I159" i="1"/>
  <c r="I171" i="1"/>
  <c r="K145" i="2"/>
  <c r="K145" i="1" s="1"/>
  <c r="J136" i="2"/>
  <c r="J137" i="1" s="1"/>
  <c r="I115" i="1"/>
  <c r="K143" i="2"/>
  <c r="K143" i="1" s="1"/>
  <c r="K138" i="2"/>
  <c r="K138" i="1" s="1"/>
  <c r="K144" i="2"/>
  <c r="K140" i="2"/>
  <c r="K140" i="1" s="1"/>
  <c r="I133" i="1"/>
  <c r="I134" i="1"/>
  <c r="I174" i="1"/>
  <c r="K139" i="2"/>
  <c r="K139" i="1" s="1"/>
  <c r="L148" i="2"/>
  <c r="M137" i="1" l="1"/>
  <c r="I141" i="1"/>
  <c r="K148" i="1"/>
  <c r="M109" i="1"/>
  <c r="I146" i="1"/>
  <c r="I145" i="1"/>
  <c r="I110" i="2"/>
  <c r="C110" i="2" s="1"/>
  <c r="E148" i="2"/>
  <c r="G148" i="2" s="1"/>
  <c r="I142" i="1"/>
  <c r="I140" i="1"/>
  <c r="K136" i="2"/>
  <c r="K137" i="1" s="1"/>
  <c r="I172" i="1"/>
  <c r="I167" i="1"/>
  <c r="I160" i="1"/>
  <c r="I165" i="1"/>
  <c r="I154" i="1"/>
  <c r="I166" i="1"/>
  <c r="I163" i="1"/>
  <c r="I155" i="1"/>
  <c r="I161" i="1"/>
  <c r="I162" i="1"/>
  <c r="L136" i="2"/>
  <c r="J90" i="1"/>
  <c r="I139" i="1" l="1"/>
  <c r="E110" i="2"/>
  <c r="G110" i="2" s="1"/>
  <c r="I136" i="2"/>
  <c r="C136" i="2" s="1"/>
  <c r="E136" i="2" s="1"/>
  <c r="G136" i="2" s="1"/>
  <c r="I137" i="1"/>
  <c r="I132" i="1"/>
  <c r="I153" i="1"/>
  <c r="I143" i="1"/>
  <c r="N137" i="1" l="1"/>
  <c r="I138" i="1"/>
  <c r="I82" i="2"/>
  <c r="I173" i="2" l="1"/>
  <c r="J82" i="2"/>
  <c r="J92" i="2" s="1"/>
  <c r="I112" i="1" l="1"/>
  <c r="I126" i="1" l="1"/>
  <c r="I124" i="1"/>
  <c r="I150" i="1"/>
  <c r="I148" i="1" l="1"/>
  <c r="I109" i="1" l="1"/>
</calcChain>
</file>

<file path=xl/sharedStrings.xml><?xml version="1.0" encoding="utf-8"?>
<sst xmlns="http://schemas.openxmlformats.org/spreadsheetml/2006/main" count="8045" uniqueCount="352">
  <si>
    <t>Buvo nuteistų asmenų metų pradžioje</t>
  </si>
  <si>
    <t>Atvyko naujai nuteistų asmenų už:</t>
  </si>
  <si>
    <t>nužudymą</t>
  </si>
  <si>
    <t>neatsargų gyvybės atėmimą</t>
  </si>
  <si>
    <t>sunkų sveikatos sutrikdymą</t>
  </si>
  <si>
    <t>viešosios tvarkos pažeidimą</t>
  </si>
  <si>
    <t>plėšimą</t>
  </si>
  <si>
    <t>vagystę</t>
  </si>
  <si>
    <t>vagystę, padarytą stambiu mastu</t>
  </si>
  <si>
    <t>turto prievartavimą</t>
  </si>
  <si>
    <t>sukčiavimą</t>
  </si>
  <si>
    <t>nusikalstamą susivienijimą</t>
  </si>
  <si>
    <t>kyšininkavimą</t>
  </si>
  <si>
    <t>kontrabandą</t>
  </si>
  <si>
    <t xml:space="preserve">Išvyko </t>
  </si>
  <si>
    <t>paleisti į laisvę, iš jų:</t>
  </si>
  <si>
    <t xml:space="preserve">lygtinai atleisti nuo laisvės atėmimo bausmės prieš terminą </t>
  </si>
  <si>
    <t xml:space="preserve">lygtinai paleisti iš pataisos įstaigos </t>
  </si>
  <si>
    <t>malonės tvarka</t>
  </si>
  <si>
    <t>amnestijos aktu</t>
  </si>
  <si>
    <t xml:space="preserve">atleisti nuo bausmės dėl ligos </t>
  </si>
  <si>
    <t xml:space="preserve">perkelta į tardymo izoliatorius </t>
  </si>
  <si>
    <t xml:space="preserve">perkelta atlikti bausmę kalėjime </t>
  </si>
  <si>
    <t>perkelta į Laisvės atėmimo vietų ligoninę</t>
  </si>
  <si>
    <t xml:space="preserve">mirusių nuteistųjų </t>
  </si>
  <si>
    <t>pabėgusių nuteistųjų</t>
  </si>
  <si>
    <t xml:space="preserve">Nuteistieji </t>
  </si>
  <si>
    <t>nuo 6 mėn. iki 1 m.</t>
  </si>
  <si>
    <t>nuo 1 iki 3 m.</t>
  </si>
  <si>
    <t>nuo 3 iki 5 m.</t>
  </si>
  <si>
    <t>nuo 5 iki 10 m.</t>
  </si>
  <si>
    <t>nuo 10 iki 15 m.</t>
  </si>
  <si>
    <t>nuo 15 iki 20 m.</t>
  </si>
  <si>
    <t>nuo 20 iki 25 m.</t>
  </si>
  <si>
    <t>iki gyvos galvos</t>
  </si>
  <si>
    <t>nuo 21 metų iki 30 metų</t>
  </si>
  <si>
    <t>nuo 30 metų iki 40 metų</t>
  </si>
  <si>
    <t>nuo 40 metų iki 50 metų</t>
  </si>
  <si>
    <t>nuo 50 metų iki 60 metų</t>
  </si>
  <si>
    <t>vyresni kaip 60 metų</t>
  </si>
  <si>
    <t>Užsienio valstybių piliečiai</t>
  </si>
  <si>
    <t>turintys teisę nuolat gyventi Lietuvoje</t>
  </si>
  <si>
    <t>Teismo nuosprendžiu paskirtos bausmės termino vidurkis</t>
  </si>
  <si>
    <t xml:space="preserve">Praleisto tardymo izoliatoriuje laiko iki nuteisimo vidurkis </t>
  </si>
  <si>
    <t>Nuteistųjų skaičiaus vidurkis</t>
  </si>
  <si>
    <t>Realiai atliktos bausmės termino vidurkis (paleistų asmenų)</t>
  </si>
  <si>
    <t>3.1</t>
  </si>
  <si>
    <t>3.2</t>
  </si>
  <si>
    <t>3.3</t>
  </si>
  <si>
    <t>3.4</t>
  </si>
  <si>
    <t>3.5</t>
  </si>
  <si>
    <t>3.6</t>
  </si>
  <si>
    <t>3.7</t>
  </si>
  <si>
    <t>4.3</t>
  </si>
  <si>
    <t>5.1</t>
  </si>
  <si>
    <t>7.1</t>
  </si>
  <si>
    <t>10.1</t>
  </si>
  <si>
    <t>m.</t>
  </si>
  <si>
    <t>mėn.</t>
  </si>
  <si>
    <t>d.</t>
  </si>
  <si>
    <t>Eil. Nr.</t>
  </si>
  <si>
    <t>Duomenų pavadinimas</t>
  </si>
  <si>
    <t>Skaičius</t>
  </si>
  <si>
    <t>Dienos</t>
  </si>
  <si>
    <t>Nut. Sk.</t>
  </si>
  <si>
    <t>bendr.dien.sk.</t>
  </si>
  <si>
    <t>ALYTAUS PN</t>
  </si>
  <si>
    <t>4 punktas</t>
  </si>
  <si>
    <t>13.1</t>
  </si>
  <si>
    <t>nusikalstamas veikas, susijusias su narkotinėmis ar psichotropinėmis medžiagomis</t>
  </si>
  <si>
    <t>kitas nusikalstamas veikas</t>
  </si>
  <si>
    <t>išbuvę teismo nuosprendžiu paskirtą bausmės laiką</t>
  </si>
  <si>
    <t>pakeitus nuosprendį apeliacine  tvarka</t>
  </si>
  <si>
    <t>pakeitus nuosprendį kasacine tvarka</t>
  </si>
  <si>
    <t>perkelta į kitus pataisos namus pagal paskyras (nutarimus)</t>
  </si>
  <si>
    <t>pagal bausmės terminus:</t>
  </si>
  <si>
    <t>nuo 3 mėn. iki 6 mėn.</t>
  </si>
  <si>
    <t xml:space="preserve">pagal amžių: </t>
  </si>
  <si>
    <t>Nuteistieji, kuriems buvo leista trumpam išvykti</t>
  </si>
  <si>
    <t>už pataisos įstaigos ribų (BVK 105 str.)</t>
  </si>
  <si>
    <t>į namus (BVK 104 str.)</t>
  </si>
  <si>
    <t>Nuteistieji, kuriems buvo suteiktos nemokamos atostogos (BVK        130 str.)</t>
  </si>
  <si>
    <t>su teise parvykti į namus</t>
  </si>
  <si>
    <t>Bausmės termino vidurkis:</t>
  </si>
  <si>
    <t>pagal padarytas nusikalstamas veikas už:</t>
  </si>
  <si>
    <t>10.1.1</t>
  </si>
  <si>
    <t xml:space="preserve">pagal padarytas nusikalstamas veikas už: </t>
  </si>
  <si>
    <t>Paleisti į laisvę asmenys (4.1 p.), atlikę bausmę už:</t>
  </si>
  <si>
    <t>4.1.1</t>
  </si>
  <si>
    <t>4.1.2</t>
  </si>
  <si>
    <t>4.1.3</t>
  </si>
  <si>
    <t>4.1.4</t>
  </si>
  <si>
    <t>4.1.6</t>
  </si>
  <si>
    <t>4.1.7</t>
  </si>
  <si>
    <t>4.1.8</t>
  </si>
  <si>
    <t>6.1</t>
  </si>
  <si>
    <t>10.1.2</t>
  </si>
  <si>
    <t>10.1.3</t>
  </si>
  <si>
    <t>10.1.4</t>
  </si>
  <si>
    <t>10.1.5</t>
  </si>
  <si>
    <t>10.1.6</t>
  </si>
  <si>
    <t>10.1.7</t>
  </si>
  <si>
    <t>10.1.8</t>
  </si>
  <si>
    <t>10.1.9</t>
  </si>
  <si>
    <t xml:space="preserve">NUTEISTŲJŲ LAISVĖS ATĖMIMU SKAIČIAUS, SUDĖTIES (PAGAL PADARYTĄ </t>
  </si>
  <si>
    <t>nuo 18 metų iki 21 metų</t>
  </si>
  <si>
    <t>kitas žmogaus seksualinio apsisprendimo laisvei ir  neliečiamumui  nusikalstamas veikas</t>
  </si>
  <si>
    <t xml:space="preserve">14 metų </t>
  </si>
  <si>
    <t xml:space="preserve">15 metų </t>
  </si>
  <si>
    <t>16 metų</t>
  </si>
  <si>
    <t>17 metų</t>
  </si>
  <si>
    <t>2.1</t>
  </si>
  <si>
    <t>2.2</t>
  </si>
  <si>
    <t>2.3</t>
  </si>
  <si>
    <t>2.4</t>
  </si>
  <si>
    <t>2.5</t>
  </si>
  <si>
    <t>2.6</t>
  </si>
  <si>
    <t>2.7</t>
  </si>
  <si>
    <t>2.8</t>
  </si>
  <si>
    <t>2.9</t>
  </si>
  <si>
    <t>2.10</t>
  </si>
  <si>
    <t>2.11</t>
  </si>
  <si>
    <t>2.12</t>
  </si>
  <si>
    <t>2.13</t>
  </si>
  <si>
    <t>2.14</t>
  </si>
  <si>
    <t>2.15</t>
  </si>
  <si>
    <t>2.16</t>
  </si>
  <si>
    <t>3.1.1</t>
  </si>
  <si>
    <t>3.1.2</t>
  </si>
  <si>
    <t>3.1.3</t>
  </si>
  <si>
    <t>3.1.4</t>
  </si>
  <si>
    <t>3.1.5</t>
  </si>
  <si>
    <t>3.1.6</t>
  </si>
  <si>
    <t>3.1.7</t>
  </si>
  <si>
    <t>3.1.8</t>
  </si>
  <si>
    <t>4.1.</t>
  </si>
  <si>
    <t>4.1.9</t>
  </si>
  <si>
    <t>4.1.10</t>
  </si>
  <si>
    <t>4.1.11</t>
  </si>
  <si>
    <t>4.1.12</t>
  </si>
  <si>
    <t>4.1.13</t>
  </si>
  <si>
    <t>4.1.14</t>
  </si>
  <si>
    <t>4.1.15</t>
  </si>
  <si>
    <t>4.1.16</t>
  </si>
  <si>
    <t>4.2.</t>
  </si>
  <si>
    <t>4.2.1</t>
  </si>
  <si>
    <t>4.2.2</t>
  </si>
  <si>
    <t>4.2.3</t>
  </si>
  <si>
    <t>4.2.4</t>
  </si>
  <si>
    <t>4.2.5</t>
  </si>
  <si>
    <t>4.2.6</t>
  </si>
  <si>
    <t>4.2.7</t>
  </si>
  <si>
    <t>4.2.8</t>
  </si>
  <si>
    <t>4.2.9</t>
  </si>
  <si>
    <t>4.3.1.</t>
  </si>
  <si>
    <t>4.3.2</t>
  </si>
  <si>
    <t>4.3.3</t>
  </si>
  <si>
    <t>4.3.4</t>
  </si>
  <si>
    <t>4.3.5</t>
  </si>
  <si>
    <t>4.3.6</t>
  </si>
  <si>
    <t>4.3.7</t>
  </si>
  <si>
    <t>4.3.8</t>
  </si>
  <si>
    <t>4.3.9</t>
  </si>
  <si>
    <t>4.3.10</t>
  </si>
  <si>
    <t>6.2</t>
  </si>
  <si>
    <t>9.1</t>
  </si>
  <si>
    <t>9.1.1</t>
  </si>
  <si>
    <t>9.1.2</t>
  </si>
  <si>
    <t>9.1.3</t>
  </si>
  <si>
    <t>9.1.4</t>
  </si>
  <si>
    <t>9.1.5</t>
  </si>
  <si>
    <t>9.1.6</t>
  </si>
  <si>
    <t>9.1.7</t>
  </si>
  <si>
    <t>9.1.8</t>
  </si>
  <si>
    <t>9.1.9</t>
  </si>
  <si>
    <t>9.1.10</t>
  </si>
  <si>
    <t>9.1.11</t>
  </si>
  <si>
    <t>9.1.12</t>
  </si>
  <si>
    <t>9.1.13</t>
  </si>
  <si>
    <t>9.1.14</t>
  </si>
  <si>
    <t>9.1.15</t>
  </si>
  <si>
    <t>9.1.16</t>
  </si>
  <si>
    <t>12.1</t>
  </si>
  <si>
    <t>12.1.1</t>
  </si>
  <si>
    <t>12.1.2</t>
  </si>
  <si>
    <t>12.1.3</t>
  </si>
  <si>
    <t>12.1.4</t>
  </si>
  <si>
    <t>12.1.5</t>
  </si>
  <si>
    <t>12.1.6</t>
  </si>
  <si>
    <t>12.1.7</t>
  </si>
  <si>
    <t>12.1.8</t>
  </si>
  <si>
    <t>12.1.9</t>
  </si>
  <si>
    <t>12.1.10</t>
  </si>
  <si>
    <t>12.1.11</t>
  </si>
  <si>
    <t>12.1.12</t>
  </si>
  <si>
    <t>12.1.13</t>
  </si>
  <si>
    <t>12.1.14</t>
  </si>
  <si>
    <t>12.1.15</t>
  </si>
  <si>
    <t>12.1.16</t>
  </si>
  <si>
    <t>13.2</t>
  </si>
  <si>
    <t>13.3</t>
  </si>
  <si>
    <t>13.4</t>
  </si>
  <si>
    <t>13.5</t>
  </si>
  <si>
    <t>13.6</t>
  </si>
  <si>
    <t>13.7</t>
  </si>
  <si>
    <t>13.8</t>
  </si>
  <si>
    <t>13.9</t>
  </si>
  <si>
    <t>13.10</t>
  </si>
  <si>
    <t>13.11</t>
  </si>
  <si>
    <t>13.12</t>
  </si>
  <si>
    <t>13.13</t>
  </si>
  <si>
    <t>13.14</t>
  </si>
  <si>
    <t>13.15</t>
  </si>
  <si>
    <t>13.16</t>
  </si>
  <si>
    <t>nusikaltimus, susijusius su teroristine veikla</t>
  </si>
  <si>
    <t>prekybą žmonėmis</t>
  </si>
  <si>
    <t>neteisėtą žmonių gabenimą per sieną</t>
  </si>
  <si>
    <t>nusikaltimus elektroninių duomenų ir informacinių sistemų saugumui</t>
  </si>
  <si>
    <t>bausmės vykdymą atidėjus nepilnamečiui (BK 92 str.)</t>
  </si>
  <si>
    <t xml:space="preserve">  neteisėtą disponavimą narkotinėmis ar psichotropinėmis           medžiagomis neturint tikslo jas parduoti ar kitaip platinti</t>
  </si>
  <si>
    <t xml:space="preserve">   neteisėtą disponavimą narkotinėmis ar psichotropinėmis          medžiagomis turint tikslą jas parduoti ar kitaip platinti</t>
  </si>
  <si>
    <t>nusikaltimus elektroninių duomenų ir informacinių sistemų     saugumui</t>
  </si>
  <si>
    <t>2.17</t>
  </si>
  <si>
    <t>2.18</t>
  </si>
  <si>
    <t>2.19</t>
  </si>
  <si>
    <t>2.20</t>
  </si>
  <si>
    <t>3.1.9</t>
  </si>
  <si>
    <t>4.1.17</t>
  </si>
  <si>
    <t>4.1.18</t>
  </si>
  <si>
    <t>4.1.19</t>
  </si>
  <si>
    <t>4.1.20</t>
  </si>
  <si>
    <t>9.1.17</t>
  </si>
  <si>
    <t>9.1.18</t>
  </si>
  <si>
    <t>9.1.19</t>
  </si>
  <si>
    <t>9.1.20</t>
  </si>
  <si>
    <t>12.1.17</t>
  </si>
  <si>
    <t>12.1.18</t>
  </si>
  <si>
    <t>12.1.19</t>
  </si>
  <si>
    <t>12.1.20</t>
  </si>
  <si>
    <t>13.17</t>
  </si>
  <si>
    <t>13.18</t>
  </si>
  <si>
    <t>13.19</t>
  </si>
  <si>
    <t>13.20</t>
  </si>
  <si>
    <t xml:space="preserve">išžaginimą ir seksualinį prievartavimą, iš jų </t>
  </si>
  <si>
    <t>2.4.1</t>
  </si>
  <si>
    <t>prieš nepilnamečius</t>
  </si>
  <si>
    <t xml:space="preserve">kitas žmogaus seksualinio apsisprendimo laisvei ir  neliečiamumui  nusikalstamas veikas, iš jų </t>
  </si>
  <si>
    <t>2.5.1</t>
  </si>
  <si>
    <t>4.1.4.1</t>
  </si>
  <si>
    <t xml:space="preserve">     prieš nepilnamečius</t>
  </si>
  <si>
    <t>4.1.5.</t>
  </si>
  <si>
    <t>kitas žmogaus seksualinio apsisprendimo laisvei ir  neliečiamumui nusikalstamas veikas, iš jų</t>
  </si>
  <si>
    <t>4.1.5.1</t>
  </si>
  <si>
    <t xml:space="preserve">išžaginimą ir seksualinį prievartavimą , iš jų </t>
  </si>
  <si>
    <t>4.1.19.1</t>
  </si>
  <si>
    <t>4.1.19.2</t>
  </si>
  <si>
    <t xml:space="preserve">išžaginimą ir seksualinį prievartavimą, iš jų  </t>
  </si>
  <si>
    <t>9.1.4.1</t>
  </si>
  <si>
    <t xml:space="preserve">    prieš nepilnamečius</t>
  </si>
  <si>
    <t>9.1.5.1</t>
  </si>
  <si>
    <t xml:space="preserve">   prieš nepilnamečius</t>
  </si>
  <si>
    <t>išžaginimą ir seksualinį prievartavimą</t>
  </si>
  <si>
    <t>12.1.4.1</t>
  </si>
  <si>
    <t xml:space="preserve">kitas žmogaus seksualinio apsisprendimo laisvei ir  neliečiamumui nusikalstamas veikas, iš jų </t>
  </si>
  <si>
    <t>12.1.5.1</t>
  </si>
  <si>
    <t>13.4.1</t>
  </si>
  <si>
    <t>13.5.1</t>
  </si>
  <si>
    <t>nusikalstamas veikas, susijusias su narkotinėmis ar psichotropinėmis medžiagomis, iš jų:*</t>
  </si>
  <si>
    <t>kitas žmogaus seksualinio apsisprendimo laisvei ir  neliečiamumui  nusikalstamas veikas, iš jų</t>
  </si>
  <si>
    <t xml:space="preserve"> NUSIKALTIMĄ, AMŽIŲ, BAUSMĖS TERMINĄ IR KT.) IR JŲ KAITOS STATISTINĖ SUVESTINĖ</t>
  </si>
  <si>
    <t>4.1.21</t>
  </si>
  <si>
    <t>kelių transporto eismo saugumo ar transporto priemonių eksploatavimo taisyklių pažeidimus</t>
  </si>
  <si>
    <t>9.1.21</t>
  </si>
  <si>
    <t>12.1.21</t>
  </si>
  <si>
    <t>2.21</t>
  </si>
  <si>
    <t>13.21</t>
  </si>
  <si>
    <t>Kybartų</t>
  </si>
  <si>
    <t>MARIJAMPOLĖ</t>
  </si>
  <si>
    <t>PANEVĖŽYS</t>
  </si>
  <si>
    <t>PRAVIENIŠKIŲ I</t>
  </si>
  <si>
    <t>PRAVIENIŠKIŲ 3</t>
  </si>
  <si>
    <t>VILNIAUS PN</t>
  </si>
  <si>
    <t>KNTI</t>
  </si>
  <si>
    <t>KAUNO NPN</t>
  </si>
  <si>
    <t>KAUNO TI</t>
  </si>
  <si>
    <t>ŠIAULIŲ TI</t>
  </si>
  <si>
    <t>Nuteistieji, kuriems buvo leista trumpam išvykti (atvejai)</t>
  </si>
  <si>
    <t>ligoninė</t>
  </si>
  <si>
    <t>KN</t>
  </si>
  <si>
    <t>kelių eismo</t>
  </si>
  <si>
    <t>Mirusių nuteistųjų</t>
  </si>
  <si>
    <t>sa</t>
  </si>
  <si>
    <t>13.22</t>
  </si>
  <si>
    <t>pagal mėnesio ataskaitas</t>
  </si>
  <si>
    <t>Mirusieji</t>
  </si>
  <si>
    <t xml:space="preserve">Vilnius 2 </t>
  </si>
  <si>
    <t>mėnesio</t>
  </si>
  <si>
    <t xml:space="preserve">                                                                                                                                                                                          </t>
  </si>
  <si>
    <t>VEIKLOS ANALIZĖS IR KONTROLĖS SKYRIUS</t>
  </si>
  <si>
    <t xml:space="preserve">bausmės vykdymą atidėjus </t>
  </si>
  <si>
    <t>4.1.5</t>
  </si>
  <si>
    <t>fizinio skausmo sukėlimą/nežymų sveikatos sutrikdymą</t>
  </si>
  <si>
    <t>Paleisti į laisvę asmenys, atlikę bausmę už:</t>
  </si>
  <si>
    <t>LIETUVOS KALĖJIMŲ TARNYBOS</t>
  </si>
  <si>
    <t xml:space="preserve">                                             2025 m. sausio – gruodžio mėn. duomenys</t>
  </si>
  <si>
    <t>Buvo nuteistų asmenų metų pradžioje 2025-01-01</t>
  </si>
  <si>
    <t>Atvyko naujai nuteistų asmenų 2025 m. už:</t>
  </si>
  <si>
    <t>Nuteistieji 2025-12-31:</t>
  </si>
  <si>
    <t>Vyriausiasis specialistas Ignas Naujalis, tel. +37067823145, el. p. ignas.naujalis@kalejimai.lt</t>
  </si>
  <si>
    <t>nesunkų sveikatos sutrikdymą</t>
  </si>
  <si>
    <t>2.6.1</t>
  </si>
  <si>
    <t>2.7.1</t>
  </si>
  <si>
    <t>2.22</t>
  </si>
  <si>
    <t>2.23</t>
  </si>
  <si>
    <t>fizinio skausmo sukėlimą ar nežymų sveikatos sutrikdymą</t>
  </si>
  <si>
    <t>13.6.1</t>
  </si>
  <si>
    <t>13.7.1</t>
  </si>
  <si>
    <t>13.23</t>
  </si>
  <si>
    <t>13.24</t>
  </si>
  <si>
    <t>9.1.6.1</t>
  </si>
  <si>
    <t>9.1.7.1</t>
  </si>
  <si>
    <t>9.1.22</t>
  </si>
  <si>
    <t>9.1.23</t>
  </si>
  <si>
    <t>Direktoriaus pavaduotojas Linas Nanartavičius</t>
  </si>
  <si>
    <t>6.3</t>
  </si>
  <si>
    <t>5.3</t>
  </si>
  <si>
    <t>5.2</t>
  </si>
  <si>
    <t>teisėtai esantys Lietuvoje</t>
  </si>
  <si>
    <t>neteisėtai esantys Lietuvoje</t>
  </si>
  <si>
    <t>nenurodyta</t>
  </si>
  <si>
    <t xml:space="preserve">už įstaigos ribų dėl svarbių priežasčių </t>
  </si>
  <si>
    <t>2026-03 Nr.</t>
  </si>
  <si>
    <t>Nuteistųjų laikinas išvykimas iš pusiau atviro ir uždaro tipo bausmės atlikimo vietų</t>
  </si>
  <si>
    <t>trumpalaikės išvykos į namus / pas artimuosius iki 3 parų</t>
  </si>
  <si>
    <t>atostogos iki 10 parų</t>
  </si>
  <si>
    <t>pagal bausmės terminus*:</t>
  </si>
  <si>
    <t>Teismo nuosprendžiu paskirtos bausmės termino vidurkis**</t>
  </si>
  <si>
    <t>Praleisto sumėmimo vykdymo vietoje laiko iki nuteisimo vidurkis**</t>
  </si>
  <si>
    <t>Realiai atliktos bausmės termino vidurkis (paleistų asmenų)**</t>
  </si>
  <si>
    <t>4.1.6.1</t>
  </si>
  <si>
    <t>4.1.7.1</t>
  </si>
  <si>
    <t>4.1.21.1</t>
  </si>
  <si>
    <t>4.1.21.2</t>
  </si>
  <si>
    <t>4.1.22</t>
  </si>
  <si>
    <t>4.1.23</t>
  </si>
  <si>
    <t>12.1.6.1</t>
  </si>
  <si>
    <t>12.1.7.1</t>
  </si>
  <si>
    <t>12.1.22</t>
  </si>
  <si>
    <t>12.1.23</t>
  </si>
  <si>
    <t>Bausmės termino vidurkis**:</t>
  </si>
  <si>
    <t>*4.2 papunktyje nurodyti ir nuteistieji, kurie į Lietuvą pervežti po jų nuteisimo kitoje valstybėje. Tokiu atveju nurodytas teismo paskirtas bausmės terminas dar nėra galutinis, nes jį gali pakeisti Lietuvos Respublikos teismas. Trys asmenys, nuteisti laisvės atėmimu iki gyvos galvos pagal kitų valstybių nuosprendžius, ataskaitos dieną laukė Lietuvos Respublikos teismų sprendimų dėl laisvės atėmimo bausmės termino Lietuvoje.</t>
  </si>
  <si>
    <t>** 8, 9, 10 bei 12 punktuose skaičiuojant terminų vidurkį nebuvo įskaičiuoti asmenys, ataskaitos dieną bausmę atliekantys ar per ataskaitinius metus paleisti iš laisvės atėmimo vietų įstaigos administracijos padalinio, vykdančio sveikatinimo veiklą.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</si>
</sst>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name val="Times New Roman"/>
      <charset val="186"/>
    </font>
    <font>
      <b/>
      <sz val="12"/>
      <name val="Times New Roman"/>
      <family val="1"/>
      <charset val="186"/>
    </font>
    <font>
      <b/>
      <sz val="12"/>
      <color indexed="10"/>
      <name val="Times New Roman"/>
      <family val="1"/>
      <charset val="186"/>
    </font>
    <font>
      <b/>
      <sz val="12"/>
      <color indexed="12"/>
      <name val="Times New Roman"/>
      <family val="1"/>
      <charset val="186"/>
    </font>
    <font>
      <sz val="12"/>
      <name val="Times New Roman"/>
      <family val="1"/>
    </font>
    <font>
      <sz val="12"/>
      <name val="Times New Roman"/>
      <family val="1"/>
      <charset val="186"/>
    </font>
    <font>
      <b/>
      <sz val="12"/>
      <color rgb="FFFF0000"/>
      <name val="Times New Roman"/>
      <family val="1"/>
      <charset val="186"/>
    </font>
    <font>
      <sz val="12"/>
      <color rgb="FF000000"/>
      <name val="Times New Roman"/>
      <family val="1"/>
      <charset val="186"/>
    </font>
    <font>
      <sz val="12"/>
      <color rgb="FFFF0000"/>
      <name val="Times New Roman"/>
      <family val="1"/>
      <charset val="186"/>
    </font>
    <font>
      <sz val="12"/>
      <color theme="0"/>
      <name val="Times New Roman"/>
      <family val="1"/>
      <charset val="186"/>
    </font>
    <font>
      <b/>
      <sz val="12"/>
      <color theme="0"/>
      <name val="Times New Roman"/>
      <family val="1"/>
      <charset val="186"/>
    </font>
    <font>
      <sz val="12"/>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25">
    <xf numFmtId="0" fontId="0" fillId="0" borderId="0" xfId="0"/>
    <xf numFmtId="49" fontId="0" fillId="0" borderId="0" xfId="0" applyNumberFormat="1" applyAlignment="1">
      <alignment horizontal="left"/>
    </xf>
    <xf numFmtId="0" fontId="0" fillId="0" borderId="0" xfId="0" applyAlignment="1">
      <alignment horizontal="center"/>
    </xf>
    <xf numFmtId="49" fontId="0" fillId="0" borderId="1" xfId="0" applyNumberFormat="1" applyBorder="1" applyAlignment="1">
      <alignment horizontal="center"/>
    </xf>
    <xf numFmtId="49" fontId="0" fillId="0" borderId="1" xfId="0" applyNumberFormat="1" applyBorder="1"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applyAlignment="1">
      <alignment horizontal="center"/>
    </xf>
    <xf numFmtId="0" fontId="3" fillId="0" borderId="0" xfId="0" applyFont="1"/>
    <xf numFmtId="0" fontId="0" fillId="0" borderId="1" xfId="0" applyBorder="1" applyAlignment="1">
      <alignment wrapText="1"/>
    </xf>
    <xf numFmtId="49" fontId="0" fillId="0" borderId="2" xfId="0" applyNumberFormat="1" applyBorder="1" applyAlignment="1">
      <alignment horizontal="left"/>
    </xf>
    <xf numFmtId="0" fontId="0" fillId="0" borderId="5" xfId="0" applyBorder="1"/>
    <xf numFmtId="0" fontId="0" fillId="0" borderId="6" xfId="0" applyBorder="1"/>
    <xf numFmtId="0" fontId="4" fillId="0" borderId="1" xfId="0" applyFont="1" applyBorder="1" applyAlignment="1">
      <alignment horizontal="justify" vertical="top" wrapText="1"/>
    </xf>
    <xf numFmtId="0" fontId="5" fillId="0" borderId="1" xfId="0" applyFont="1" applyBorder="1" applyAlignment="1">
      <alignment horizontal="justify" vertical="center" wrapText="1"/>
    </xf>
    <xf numFmtId="0" fontId="5" fillId="0" borderId="4" xfId="0" applyFont="1" applyBorder="1" applyAlignment="1">
      <alignment horizontal="left" indent="2"/>
    </xf>
    <xf numFmtId="0" fontId="5" fillId="0" borderId="4" xfId="0" applyFont="1" applyBorder="1" applyAlignment="1">
      <alignment horizontal="left" vertical="center" wrapText="1" indent="2"/>
    </xf>
    <xf numFmtId="0" fontId="0" fillId="0" borderId="7" xfId="0" applyBorder="1" applyAlignment="1">
      <alignment horizontal="left" indent="2"/>
    </xf>
    <xf numFmtId="0" fontId="5" fillId="0" borderId="1" xfId="0" applyFont="1" applyBorder="1" applyAlignment="1">
      <alignment horizontal="left" vertical="center" wrapText="1"/>
    </xf>
    <xf numFmtId="49" fontId="5" fillId="0" borderId="0" xfId="0" applyNumberFormat="1" applyFont="1" applyAlignment="1">
      <alignment horizontal="left"/>
    </xf>
    <xf numFmtId="0" fontId="0" fillId="0" borderId="1" xfId="0" applyBorder="1" applyAlignment="1">
      <alignment horizontal="left" indent="2"/>
    </xf>
    <xf numFmtId="0" fontId="5" fillId="0" borderId="1" xfId="0" applyFont="1" applyBorder="1" applyAlignment="1">
      <alignment horizontal="left" wrapText="1" indent="1"/>
    </xf>
    <xf numFmtId="0" fontId="7" fillId="0" borderId="6"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2" borderId="2" xfId="0" applyFill="1" applyBorder="1"/>
    <xf numFmtId="0" fontId="0" fillId="2" borderId="3" xfId="0" applyFill="1" applyBorder="1"/>
    <xf numFmtId="0" fontId="0" fillId="2" borderId="4" xfId="0" applyFill="1" applyBorder="1"/>
    <xf numFmtId="0" fontId="6" fillId="2" borderId="0" xfId="0" applyFont="1" applyFill="1"/>
    <xf numFmtId="0" fontId="5" fillId="0" borderId="0" xfId="0" applyFont="1"/>
    <xf numFmtId="0" fontId="5" fillId="0" borderId="0" xfId="0" applyFont="1" applyAlignment="1">
      <alignment horizontal="left" indent="2"/>
    </xf>
    <xf numFmtId="0" fontId="5" fillId="0" borderId="4" xfId="0" applyFont="1" applyBorder="1" applyAlignment="1">
      <alignment horizontal="left" wrapText="1" indent="2"/>
    </xf>
    <xf numFmtId="0" fontId="5" fillId="0" borderId="4" xfId="0" applyFont="1" applyBorder="1" applyAlignment="1">
      <alignment horizontal="left" wrapText="1" indent="3"/>
    </xf>
    <xf numFmtId="0" fontId="5" fillId="0" borderId="4" xfId="0" applyFont="1" applyBorder="1" applyAlignment="1">
      <alignment horizontal="left" wrapText="1" indent="1"/>
    </xf>
    <xf numFmtId="0" fontId="5" fillId="0" borderId="4" xfId="0" applyFont="1" applyBorder="1" applyAlignment="1">
      <alignment horizontal="left" indent="1"/>
    </xf>
    <xf numFmtId="0" fontId="5" fillId="0" borderId="3" xfId="0" applyFont="1" applyBorder="1" applyAlignment="1">
      <alignment horizontal="left" indent="1"/>
    </xf>
    <xf numFmtId="0" fontId="5" fillId="0" borderId="0" xfId="0" applyFont="1" applyAlignment="1">
      <alignment horizontal="left" wrapText="1" indent="1"/>
    </xf>
    <xf numFmtId="49" fontId="5" fillId="0" borderId="1" xfId="0" applyNumberFormat="1" applyFont="1" applyBorder="1" applyAlignment="1">
      <alignment horizontal="left"/>
    </xf>
    <xf numFmtId="0" fontId="5" fillId="0" borderId="1" xfId="0" applyFont="1" applyBorder="1"/>
    <xf numFmtId="0" fontId="5" fillId="0" borderId="1" xfId="0" applyFont="1" applyBorder="1" applyAlignment="1">
      <alignment wrapText="1"/>
    </xf>
    <xf numFmtId="0" fontId="0" fillId="0" borderId="1" xfId="0" applyBorder="1" applyAlignment="1">
      <alignment horizontal="left" wrapText="1" indent="2"/>
    </xf>
    <xf numFmtId="0" fontId="5" fillId="0" borderId="0" xfId="0" applyFont="1" applyAlignment="1">
      <alignment wrapText="1"/>
    </xf>
    <xf numFmtId="0" fontId="5" fillId="0" borderId="0" xfId="0" applyFont="1" applyAlignment="1">
      <alignment horizontal="left" wrapText="1" indent="2"/>
    </xf>
    <xf numFmtId="0" fontId="8" fillId="0" borderId="0" xfId="0" applyFont="1"/>
    <xf numFmtId="0" fontId="5" fillId="0" borderId="3" xfId="0" applyFont="1" applyBorder="1"/>
    <xf numFmtId="0" fontId="5" fillId="0" borderId="9" xfId="0" applyFont="1" applyBorder="1" applyAlignment="1">
      <alignment wrapText="1"/>
    </xf>
    <xf numFmtId="49" fontId="5" fillId="0" borderId="9" xfId="0" applyNumberFormat="1" applyFont="1" applyBorder="1" applyAlignment="1">
      <alignment horizontal="left"/>
    </xf>
    <xf numFmtId="0" fontId="5" fillId="0" borderId="4" xfId="0" applyFont="1" applyBorder="1"/>
    <xf numFmtId="0" fontId="9" fillId="0" borderId="0" xfId="0" applyFont="1"/>
    <xf numFmtId="164" fontId="9" fillId="0" borderId="0" xfId="0" applyNumberFormat="1" applyFont="1"/>
    <xf numFmtId="0" fontId="10" fillId="0" borderId="0" xfId="0" applyFont="1"/>
    <xf numFmtId="0" fontId="9" fillId="0" borderId="0" xfId="0" applyFont="1" applyAlignment="1">
      <alignment horizontal="center"/>
    </xf>
    <xf numFmtId="0" fontId="5" fillId="3" borderId="4" xfId="0" applyFont="1" applyFill="1" applyBorder="1" applyAlignment="1">
      <alignment horizontal="left" indent="2"/>
    </xf>
    <xf numFmtId="49" fontId="5" fillId="0" borderId="0" xfId="0" applyNumberFormat="1" applyFont="1" applyAlignment="1">
      <alignment horizontal="center"/>
    </xf>
    <xf numFmtId="0" fontId="5" fillId="0" borderId="0" xfId="0" applyFont="1" applyAlignment="1">
      <alignment vertical="center"/>
    </xf>
    <xf numFmtId="49" fontId="5" fillId="0" borderId="0" xfId="0" applyNumberFormat="1" applyFont="1"/>
    <xf numFmtId="0" fontId="5" fillId="0" borderId="8" xfId="0" applyFont="1" applyBorder="1" applyAlignment="1">
      <alignment horizontal="left" indent="1"/>
    </xf>
    <xf numFmtId="0" fontId="5" fillId="3" borderId="8" xfId="0" applyFont="1" applyFill="1" applyBorder="1" applyAlignment="1">
      <alignment horizontal="left" indent="1"/>
    </xf>
    <xf numFmtId="0" fontId="1" fillId="0" borderId="2" xfId="0" applyFont="1" applyBorder="1"/>
    <xf numFmtId="0" fontId="1" fillId="0" borderId="3" xfId="0" applyFont="1" applyBorder="1"/>
    <xf numFmtId="0" fontId="1" fillId="0" borderId="4" xfId="0" applyFont="1" applyBorder="1"/>
    <xf numFmtId="0" fontId="5" fillId="0" borderId="2" xfId="0" applyFont="1" applyBorder="1"/>
    <xf numFmtId="1" fontId="1" fillId="0" borderId="2" xfId="0" applyNumberFormat="1" applyFont="1" applyBorder="1"/>
    <xf numFmtId="0" fontId="5" fillId="0" borderId="7" xfId="0" applyFont="1" applyBorder="1"/>
    <xf numFmtId="49" fontId="5" fillId="0" borderId="5" xfId="0" applyNumberFormat="1" applyFont="1" applyBorder="1" applyAlignment="1">
      <alignment horizontal="center"/>
    </xf>
    <xf numFmtId="49" fontId="5" fillId="0" borderId="1" xfId="0" applyNumberFormat="1" applyFont="1" applyBorder="1" applyAlignment="1">
      <alignment horizontal="center"/>
    </xf>
    <xf numFmtId="0" fontId="5" fillId="0" borderId="7" xfId="0" applyFont="1" applyBorder="1" applyAlignment="1">
      <alignment horizontal="left" wrapText="1" indent="1"/>
    </xf>
    <xf numFmtId="0" fontId="5" fillId="0" borderId="0" xfId="0" applyFont="1" applyAlignment="1">
      <alignment horizontal="center"/>
    </xf>
    <xf numFmtId="164" fontId="5" fillId="0" borderId="0" xfId="0" applyNumberFormat="1" applyFont="1"/>
    <xf numFmtId="0" fontId="5" fillId="0" borderId="7" xfId="0" applyFont="1" applyBorder="1" applyAlignment="1">
      <alignment horizontal="left" indent="2"/>
    </xf>
    <xf numFmtId="0" fontId="5" fillId="0" borderId="4" xfId="0" applyFont="1" applyBorder="1" applyAlignment="1">
      <alignment horizontal="justify" vertical="top" wrapText="1"/>
    </xf>
    <xf numFmtId="0" fontId="5" fillId="0" borderId="4" xfId="0" applyFont="1" applyBorder="1" applyAlignment="1">
      <alignment horizontal="left" vertical="top" wrapText="1" indent="1"/>
    </xf>
    <xf numFmtId="0" fontId="5" fillId="0" borderId="3" xfId="0" applyFont="1" applyBorder="1" applyAlignment="1">
      <alignment horizontal="left" wrapText="1" indent="1"/>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49" fontId="5" fillId="0" borderId="0" xfId="0" applyNumberFormat="1" applyFont="1" applyAlignment="1">
      <alignment horizontal="left" wrapText="1"/>
    </xf>
    <xf numFmtId="49" fontId="8" fillId="0" borderId="0" xfId="0" applyNumberFormat="1" applyFont="1" applyAlignment="1">
      <alignment horizontal="left"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49" fontId="5" fillId="0" borderId="2" xfId="0" applyNumberFormat="1" applyFont="1" applyBorder="1" applyAlignment="1">
      <alignment horizontal="center"/>
    </xf>
    <xf numFmtId="49" fontId="5" fillId="0" borderId="3" xfId="0" applyNumberFormat="1" applyFont="1" applyBorder="1" applyAlignment="1">
      <alignment horizontal="center"/>
    </xf>
    <xf numFmtId="49" fontId="5" fillId="0" borderId="4" xfId="0" applyNumberFormat="1" applyFont="1" applyBorder="1" applyAlignment="1">
      <alignment horizontal="center"/>
    </xf>
    <xf numFmtId="49" fontId="1" fillId="0" borderId="0" xfId="0" applyNumberFormat="1" applyFont="1" applyAlignment="1">
      <alignment horizontal="center"/>
    </xf>
    <xf numFmtId="49" fontId="1" fillId="0" borderId="0" xfId="0" applyNumberFormat="1" applyFont="1" applyAlignment="1">
      <alignment horizontal="center" wrapText="1"/>
    </xf>
    <xf numFmtId="49" fontId="5" fillId="0" borderId="0" xfId="0" applyNumberFormat="1" applyFont="1" applyAlignment="1">
      <alignment horizontal="center"/>
    </xf>
    <xf numFmtId="49" fontId="5" fillId="0" borderId="12" xfId="0" applyNumberFormat="1" applyFont="1" applyBorder="1" applyAlignment="1">
      <alignment horizontal="center"/>
    </xf>
    <xf numFmtId="49" fontId="5" fillId="0" borderId="0" xfId="0" applyNumberFormat="1" applyFont="1" applyAlignment="1">
      <alignment horizontal="left"/>
    </xf>
    <xf numFmtId="0" fontId="5" fillId="0" borderId="0" xfId="0" applyFont="1" applyAlignment="1">
      <alignment horizontal="center"/>
    </xf>
    <xf numFmtId="0" fontId="5" fillId="0" borderId="0" xfId="0" applyFont="1" applyAlignment="1">
      <alignment horizontal="right"/>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8" fillId="0" borderId="1" xfId="0" applyFont="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2" xfId="0" applyFont="1" applyFill="1" applyBorder="1"/>
    <xf numFmtId="0" fontId="8" fillId="3" borderId="3" xfId="0" applyFont="1" applyFill="1" applyBorder="1"/>
    <xf numFmtId="0" fontId="8" fillId="3" borderId="4" xfId="0" applyFont="1" applyFill="1" applyBorder="1"/>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5"/>
  <sheetViews>
    <sheetView tabSelected="1" topLeftCell="A200" zoomScale="82" zoomScaleNormal="82" workbookViewId="0">
      <selection activeCell="C198" sqref="C198:H198"/>
    </sheetView>
  </sheetViews>
  <sheetFormatPr defaultRowHeight="15.5" x14ac:dyDescent="0.35"/>
  <cols>
    <col min="1" max="1" width="9" style="21" customWidth="1"/>
    <col min="2" max="2" width="57.33203125" style="31" customWidth="1"/>
    <col min="3" max="3" width="4.08203125" style="31" customWidth="1"/>
    <col min="4" max="4" width="2.25" style="31" customWidth="1"/>
    <col min="5" max="5" width="3.83203125" style="31" customWidth="1"/>
    <col min="6" max="6" width="4.83203125" style="31" customWidth="1"/>
    <col min="7" max="7" width="4.1640625" style="31" customWidth="1"/>
    <col min="8" max="8" width="3.08203125" style="31" customWidth="1"/>
    <col min="9" max="9" width="12.5" style="31" customWidth="1"/>
    <col min="10" max="10" width="8.83203125" style="31" bestFit="1" customWidth="1"/>
    <col min="11" max="11" width="13.75" style="31" customWidth="1"/>
    <col min="12" max="12" width="8.83203125" style="31" bestFit="1" customWidth="1"/>
    <col min="13" max="13" width="11" style="31" bestFit="1" customWidth="1"/>
    <col min="14" max="16384" width="8.6640625" style="31"/>
  </cols>
  <sheetData>
    <row r="1" spans="1:8" x14ac:dyDescent="0.35">
      <c r="A1" s="99" t="s">
        <v>303</v>
      </c>
      <c r="B1" s="99"/>
      <c r="C1" s="99"/>
      <c r="D1" s="99"/>
      <c r="E1" s="99"/>
      <c r="F1" s="99"/>
      <c r="G1" s="99"/>
      <c r="H1" s="99"/>
    </row>
    <row r="2" spans="1:8" x14ac:dyDescent="0.35">
      <c r="A2" s="99" t="s">
        <v>298</v>
      </c>
      <c r="B2" s="99"/>
      <c r="C2" s="99"/>
      <c r="D2" s="99"/>
      <c r="E2" s="99"/>
      <c r="F2" s="99"/>
      <c r="G2" s="99"/>
      <c r="H2" s="99"/>
    </row>
    <row r="3" spans="1:8" x14ac:dyDescent="0.35">
      <c r="A3" s="101"/>
      <c r="B3" s="101"/>
      <c r="C3" s="101"/>
      <c r="D3" s="101"/>
      <c r="E3" s="101"/>
      <c r="F3" s="101"/>
      <c r="G3" s="101"/>
      <c r="H3" s="101"/>
    </row>
    <row r="4" spans="1:8" x14ac:dyDescent="0.35">
      <c r="A4" s="99" t="s">
        <v>104</v>
      </c>
      <c r="B4" s="99"/>
      <c r="C4" s="99"/>
      <c r="D4" s="99"/>
      <c r="E4" s="99"/>
      <c r="F4" s="99"/>
      <c r="G4" s="99"/>
      <c r="H4" s="99"/>
    </row>
    <row r="5" spans="1:8" ht="16.5" customHeight="1" x14ac:dyDescent="0.35">
      <c r="A5" s="100" t="s">
        <v>269</v>
      </c>
      <c r="B5" s="100"/>
      <c r="C5" s="100"/>
      <c r="D5" s="100"/>
      <c r="E5" s="100"/>
      <c r="F5" s="100"/>
      <c r="G5" s="100"/>
      <c r="H5" s="100"/>
    </row>
    <row r="6" spans="1:8" ht="9.75" customHeight="1" x14ac:dyDescent="0.35">
      <c r="A6" s="99"/>
      <c r="B6" s="101"/>
      <c r="C6" s="101"/>
      <c r="D6" s="101"/>
      <c r="E6" s="101"/>
      <c r="F6" s="101"/>
      <c r="G6" s="101"/>
      <c r="H6" s="101"/>
    </row>
    <row r="7" spans="1:8" x14ac:dyDescent="0.35">
      <c r="A7" s="57"/>
      <c r="B7" s="55" t="s">
        <v>331</v>
      </c>
      <c r="C7" s="101"/>
      <c r="D7" s="101"/>
      <c r="E7" s="101"/>
      <c r="F7" s="101"/>
      <c r="G7" s="101"/>
      <c r="H7" s="101"/>
    </row>
    <row r="8" spans="1:8" x14ac:dyDescent="0.35">
      <c r="A8" s="101"/>
      <c r="B8" s="101"/>
      <c r="C8" s="101"/>
      <c r="D8" s="101"/>
      <c r="E8" s="101"/>
      <c r="F8" s="101"/>
      <c r="G8" s="101"/>
      <c r="H8" s="101"/>
    </row>
    <row r="9" spans="1:8" ht="20.25" customHeight="1" x14ac:dyDescent="0.35">
      <c r="A9" s="56" t="s">
        <v>304</v>
      </c>
      <c r="B9" s="56"/>
      <c r="C9" s="83"/>
      <c r="D9" s="83"/>
      <c r="E9" s="83"/>
      <c r="F9" s="83"/>
      <c r="G9" s="83"/>
      <c r="H9" s="83"/>
    </row>
    <row r="10" spans="1:8" x14ac:dyDescent="0.35">
      <c r="A10" s="102"/>
      <c r="B10" s="102"/>
      <c r="C10" s="102"/>
      <c r="D10" s="102"/>
      <c r="E10" s="102"/>
      <c r="F10" s="102"/>
      <c r="G10" s="102"/>
      <c r="H10" s="102"/>
    </row>
    <row r="11" spans="1:8" x14ac:dyDescent="0.35">
      <c r="A11" s="66" t="s">
        <v>60</v>
      </c>
      <c r="B11" s="67" t="s">
        <v>61</v>
      </c>
      <c r="C11" s="96" t="s">
        <v>62</v>
      </c>
      <c r="D11" s="97"/>
      <c r="E11" s="97"/>
      <c r="F11" s="97"/>
      <c r="G11" s="97"/>
      <c r="H11" s="98"/>
    </row>
    <row r="12" spans="1:8" x14ac:dyDescent="0.35">
      <c r="A12" s="20">
        <v>1</v>
      </c>
      <c r="B12" s="49" t="s">
        <v>305</v>
      </c>
      <c r="C12" s="75">
        <v>3730</v>
      </c>
      <c r="D12" s="76"/>
      <c r="E12" s="76"/>
      <c r="F12" s="76"/>
      <c r="G12" s="76"/>
      <c r="H12" s="77"/>
    </row>
    <row r="13" spans="1:8" x14ac:dyDescent="0.35">
      <c r="A13" s="20">
        <v>2</v>
      </c>
      <c r="B13" s="49" t="s">
        <v>306</v>
      </c>
      <c r="C13" s="84">
        <f>SUM(C14+C15+C16+C17+C18+C19+C21+C23+C24+C25+C26+C27+C28+C29+C30+C31+C32+C33+C34+C35+C36+C37+C38)</f>
        <v>1586</v>
      </c>
      <c r="D13" s="85"/>
      <c r="E13" s="85"/>
      <c r="F13" s="85"/>
      <c r="G13" s="85"/>
      <c r="H13" s="86"/>
    </row>
    <row r="14" spans="1:8" x14ac:dyDescent="0.35">
      <c r="A14" s="16" t="s">
        <v>111</v>
      </c>
      <c r="B14" s="36" t="s">
        <v>2</v>
      </c>
      <c r="C14" s="75">
        <v>75</v>
      </c>
      <c r="D14" s="76"/>
      <c r="E14" s="76"/>
      <c r="F14" s="76"/>
      <c r="G14" s="76"/>
      <c r="H14" s="77"/>
    </row>
    <row r="15" spans="1:8" x14ac:dyDescent="0.35">
      <c r="A15" s="16" t="s">
        <v>112</v>
      </c>
      <c r="B15" s="36" t="s">
        <v>3</v>
      </c>
      <c r="C15" s="75">
        <v>2</v>
      </c>
      <c r="D15" s="76"/>
      <c r="E15" s="76"/>
      <c r="F15" s="76"/>
      <c r="G15" s="76"/>
      <c r="H15" s="77"/>
    </row>
    <row r="16" spans="1:8" x14ac:dyDescent="0.35">
      <c r="A16" s="16" t="s">
        <v>113</v>
      </c>
      <c r="B16" s="36" t="s">
        <v>4</v>
      </c>
      <c r="C16" s="75">
        <v>75</v>
      </c>
      <c r="D16" s="76"/>
      <c r="E16" s="76"/>
      <c r="F16" s="76"/>
      <c r="G16" s="76"/>
      <c r="H16" s="77"/>
    </row>
    <row r="17" spans="1:8" x14ac:dyDescent="0.35">
      <c r="A17" s="16" t="s">
        <v>114</v>
      </c>
      <c r="B17" s="36" t="s">
        <v>309</v>
      </c>
      <c r="C17" s="75">
        <v>16</v>
      </c>
      <c r="D17" s="76"/>
      <c r="E17" s="76"/>
      <c r="F17" s="76"/>
      <c r="G17" s="76"/>
      <c r="H17" s="77"/>
    </row>
    <row r="18" spans="1:8" x14ac:dyDescent="0.35">
      <c r="A18" s="16" t="s">
        <v>115</v>
      </c>
      <c r="B18" s="36" t="s">
        <v>301</v>
      </c>
      <c r="C18" s="75">
        <v>28</v>
      </c>
      <c r="D18" s="76"/>
      <c r="E18" s="76"/>
      <c r="F18" s="76"/>
      <c r="G18" s="76"/>
      <c r="H18" s="77"/>
    </row>
    <row r="19" spans="1:8" x14ac:dyDescent="0.35">
      <c r="A19" s="16" t="s">
        <v>116</v>
      </c>
      <c r="B19" s="36" t="s">
        <v>243</v>
      </c>
      <c r="C19" s="75">
        <v>39</v>
      </c>
      <c r="D19" s="76"/>
      <c r="E19" s="76"/>
      <c r="F19" s="76"/>
      <c r="G19" s="76"/>
      <c r="H19" s="77"/>
    </row>
    <row r="20" spans="1:8" x14ac:dyDescent="0.35">
      <c r="A20" s="16" t="s">
        <v>310</v>
      </c>
      <c r="B20" s="32" t="s">
        <v>245</v>
      </c>
      <c r="C20" s="75">
        <v>24</v>
      </c>
      <c r="D20" s="76"/>
      <c r="E20" s="76"/>
      <c r="F20" s="76"/>
      <c r="G20" s="76"/>
      <c r="H20" s="77"/>
    </row>
    <row r="21" spans="1:8" ht="31" x14ac:dyDescent="0.35">
      <c r="A21" s="16" t="s">
        <v>117</v>
      </c>
      <c r="B21" s="23" t="s">
        <v>246</v>
      </c>
      <c r="C21" s="75">
        <v>14</v>
      </c>
      <c r="D21" s="76"/>
      <c r="E21" s="76"/>
      <c r="F21" s="76"/>
      <c r="G21" s="76"/>
      <c r="H21" s="77"/>
    </row>
    <row r="22" spans="1:8" x14ac:dyDescent="0.35">
      <c r="A22" s="16" t="s">
        <v>311</v>
      </c>
      <c r="B22" s="38" t="s">
        <v>249</v>
      </c>
      <c r="C22" s="75">
        <v>13</v>
      </c>
      <c r="D22" s="76"/>
      <c r="E22" s="76"/>
      <c r="F22" s="76"/>
      <c r="G22" s="76"/>
      <c r="H22" s="77"/>
    </row>
    <row r="23" spans="1:8" x14ac:dyDescent="0.35">
      <c r="A23" s="16" t="s">
        <v>118</v>
      </c>
      <c r="B23" s="36" t="s">
        <v>5</v>
      </c>
      <c r="C23" s="75">
        <v>27</v>
      </c>
      <c r="D23" s="76"/>
      <c r="E23" s="76"/>
      <c r="F23" s="76"/>
      <c r="G23" s="76"/>
      <c r="H23" s="77"/>
    </row>
    <row r="24" spans="1:8" x14ac:dyDescent="0.35">
      <c r="A24" s="16" t="s">
        <v>119</v>
      </c>
      <c r="B24" s="36" t="s">
        <v>6</v>
      </c>
      <c r="C24" s="75">
        <v>74</v>
      </c>
      <c r="D24" s="76"/>
      <c r="E24" s="76"/>
      <c r="F24" s="76"/>
      <c r="G24" s="76"/>
      <c r="H24" s="77"/>
    </row>
    <row r="25" spans="1:8" x14ac:dyDescent="0.35">
      <c r="A25" s="16" t="s">
        <v>120</v>
      </c>
      <c r="B25" s="36" t="s">
        <v>7</v>
      </c>
      <c r="C25" s="75">
        <v>284</v>
      </c>
      <c r="D25" s="76"/>
      <c r="E25" s="76"/>
      <c r="F25" s="76"/>
      <c r="G25" s="76"/>
      <c r="H25" s="77"/>
    </row>
    <row r="26" spans="1:8" x14ac:dyDescent="0.35">
      <c r="A26" s="16" t="s">
        <v>121</v>
      </c>
      <c r="B26" s="36" t="s">
        <v>8</v>
      </c>
      <c r="C26" s="75">
        <v>36</v>
      </c>
      <c r="D26" s="76"/>
      <c r="E26" s="76"/>
      <c r="F26" s="76"/>
      <c r="G26" s="76"/>
      <c r="H26" s="77"/>
    </row>
    <row r="27" spans="1:8" x14ac:dyDescent="0.35">
      <c r="A27" s="16" t="s">
        <v>122</v>
      </c>
      <c r="B27" s="36" t="s">
        <v>9</v>
      </c>
      <c r="C27" s="75">
        <v>9</v>
      </c>
      <c r="D27" s="76"/>
      <c r="E27" s="76"/>
      <c r="F27" s="76"/>
      <c r="G27" s="76"/>
      <c r="H27" s="77"/>
    </row>
    <row r="28" spans="1:8" x14ac:dyDescent="0.35">
      <c r="A28" s="16" t="s">
        <v>123</v>
      </c>
      <c r="B28" s="36" t="s">
        <v>10</v>
      </c>
      <c r="C28" s="75">
        <v>81</v>
      </c>
      <c r="D28" s="76"/>
      <c r="E28" s="76"/>
      <c r="F28" s="76"/>
      <c r="G28" s="76"/>
      <c r="H28" s="77"/>
    </row>
    <row r="29" spans="1:8" x14ac:dyDescent="0.35">
      <c r="A29" s="16" t="s">
        <v>124</v>
      </c>
      <c r="B29" s="36" t="s">
        <v>11</v>
      </c>
      <c r="C29" s="75">
        <v>1</v>
      </c>
      <c r="D29" s="76"/>
      <c r="E29" s="76"/>
      <c r="F29" s="76"/>
      <c r="G29" s="76"/>
      <c r="H29" s="77"/>
    </row>
    <row r="30" spans="1:8" x14ac:dyDescent="0.35">
      <c r="A30" s="16" t="s">
        <v>125</v>
      </c>
      <c r="B30" s="36" t="s">
        <v>12</v>
      </c>
      <c r="C30" s="75">
        <v>3</v>
      </c>
      <c r="D30" s="76"/>
      <c r="E30" s="76"/>
      <c r="F30" s="76"/>
      <c r="G30" s="76"/>
      <c r="H30" s="77"/>
    </row>
    <row r="31" spans="1:8" x14ac:dyDescent="0.35">
      <c r="A31" s="16" t="s">
        <v>126</v>
      </c>
      <c r="B31" s="58" t="s">
        <v>13</v>
      </c>
      <c r="C31" s="75">
        <v>21</v>
      </c>
      <c r="D31" s="76"/>
      <c r="E31" s="76"/>
      <c r="F31" s="76"/>
      <c r="G31" s="76"/>
      <c r="H31" s="77"/>
    </row>
    <row r="32" spans="1:8" x14ac:dyDescent="0.35">
      <c r="A32" s="16" t="s">
        <v>222</v>
      </c>
      <c r="B32" s="58" t="s">
        <v>214</v>
      </c>
      <c r="C32" s="75">
        <v>1</v>
      </c>
      <c r="D32" s="76"/>
      <c r="E32" s="76"/>
      <c r="F32" s="76"/>
      <c r="G32" s="76"/>
      <c r="H32" s="77"/>
    </row>
    <row r="33" spans="1:8" x14ac:dyDescent="0.35">
      <c r="A33" s="16" t="s">
        <v>223</v>
      </c>
      <c r="B33" s="25" t="s">
        <v>215</v>
      </c>
      <c r="C33" s="75">
        <v>9</v>
      </c>
      <c r="D33" s="76"/>
      <c r="E33" s="76"/>
      <c r="F33" s="76"/>
      <c r="G33" s="76"/>
      <c r="H33" s="77"/>
    </row>
    <row r="34" spans="1:8" x14ac:dyDescent="0.35">
      <c r="A34" s="16" t="s">
        <v>224</v>
      </c>
      <c r="B34" s="26" t="s">
        <v>216</v>
      </c>
      <c r="C34" s="75">
        <v>26</v>
      </c>
      <c r="D34" s="76"/>
      <c r="E34" s="76"/>
      <c r="F34" s="76"/>
      <c r="G34" s="76"/>
      <c r="H34" s="77"/>
    </row>
    <row r="35" spans="1:8" ht="15.65" customHeight="1" x14ac:dyDescent="0.35">
      <c r="A35" s="16" t="s">
        <v>225</v>
      </c>
      <c r="B35" s="24" t="s">
        <v>217</v>
      </c>
      <c r="C35" s="75">
        <v>4</v>
      </c>
      <c r="D35" s="76"/>
      <c r="E35" s="76"/>
      <c r="F35" s="76"/>
      <c r="G35" s="76"/>
      <c r="H35" s="77"/>
    </row>
    <row r="36" spans="1:8" ht="31" x14ac:dyDescent="0.35">
      <c r="A36" s="16" t="s">
        <v>274</v>
      </c>
      <c r="B36" s="68" t="s">
        <v>69</v>
      </c>
      <c r="C36" s="75">
        <v>355</v>
      </c>
      <c r="D36" s="76"/>
      <c r="E36" s="76"/>
      <c r="F36" s="76"/>
      <c r="G36" s="76"/>
      <c r="H36" s="77"/>
    </row>
    <row r="37" spans="1:8" ht="31" x14ac:dyDescent="0.35">
      <c r="A37" s="16" t="s">
        <v>312</v>
      </c>
      <c r="B37" s="38" t="s">
        <v>271</v>
      </c>
      <c r="C37" s="75">
        <v>53</v>
      </c>
      <c r="D37" s="76"/>
      <c r="E37" s="76"/>
      <c r="F37" s="76"/>
      <c r="G37" s="76"/>
      <c r="H37" s="77"/>
    </row>
    <row r="38" spans="1:8" x14ac:dyDescent="0.35">
      <c r="A38" s="16" t="s">
        <v>313</v>
      </c>
      <c r="B38" s="36" t="s">
        <v>70</v>
      </c>
      <c r="C38" s="75">
        <v>353</v>
      </c>
      <c r="D38" s="76"/>
      <c r="E38" s="76"/>
      <c r="F38" s="76"/>
      <c r="G38" s="76"/>
      <c r="H38" s="77"/>
    </row>
    <row r="39" spans="1:8" x14ac:dyDescent="0.35">
      <c r="A39" s="20">
        <v>3</v>
      </c>
      <c r="B39" s="49" t="s">
        <v>14</v>
      </c>
      <c r="C39" s="119"/>
      <c r="D39" s="120"/>
      <c r="E39" s="120"/>
      <c r="F39" s="120"/>
      <c r="G39" s="120"/>
      <c r="H39" s="121"/>
    </row>
    <row r="40" spans="1:8" x14ac:dyDescent="0.35">
      <c r="A40" s="20" t="s">
        <v>46</v>
      </c>
      <c r="B40" s="36" t="s">
        <v>15</v>
      </c>
      <c r="C40" s="84">
        <f>SUM(C41:H48)</f>
        <v>1571</v>
      </c>
      <c r="D40" s="85"/>
      <c r="E40" s="85"/>
      <c r="F40" s="85"/>
      <c r="G40" s="85"/>
      <c r="H40" s="86"/>
    </row>
    <row r="41" spans="1:8" x14ac:dyDescent="0.35">
      <c r="A41" s="20" t="s">
        <v>127</v>
      </c>
      <c r="B41" s="17" t="s">
        <v>71</v>
      </c>
      <c r="C41" s="75">
        <v>777</v>
      </c>
      <c r="D41" s="76"/>
      <c r="E41" s="76"/>
      <c r="F41" s="76"/>
      <c r="G41" s="76"/>
      <c r="H41" s="77"/>
    </row>
    <row r="42" spans="1:8" x14ac:dyDescent="0.35">
      <c r="A42" s="20" t="s">
        <v>128</v>
      </c>
      <c r="B42" s="17" t="s">
        <v>17</v>
      </c>
      <c r="C42" s="75">
        <v>760</v>
      </c>
      <c r="D42" s="76"/>
      <c r="E42" s="76"/>
      <c r="F42" s="76"/>
      <c r="G42" s="76"/>
      <c r="H42" s="77"/>
    </row>
    <row r="43" spans="1:8" x14ac:dyDescent="0.35">
      <c r="A43" s="20" t="s">
        <v>129</v>
      </c>
      <c r="B43" s="17" t="s">
        <v>18</v>
      </c>
      <c r="C43" s="75">
        <v>0</v>
      </c>
      <c r="D43" s="76"/>
      <c r="E43" s="76"/>
      <c r="F43" s="76"/>
      <c r="G43" s="76"/>
      <c r="H43" s="77"/>
    </row>
    <row r="44" spans="1:8" x14ac:dyDescent="0.35">
      <c r="A44" s="20" t="s">
        <v>130</v>
      </c>
      <c r="B44" s="17" t="s">
        <v>19</v>
      </c>
      <c r="C44" s="75">
        <v>0</v>
      </c>
      <c r="D44" s="76"/>
      <c r="E44" s="76"/>
      <c r="F44" s="76"/>
      <c r="G44" s="76"/>
      <c r="H44" s="77"/>
    </row>
    <row r="45" spans="1:8" x14ac:dyDescent="0.35">
      <c r="A45" s="20" t="s">
        <v>131</v>
      </c>
      <c r="B45" s="17" t="s">
        <v>20</v>
      </c>
      <c r="C45" s="75">
        <v>0</v>
      </c>
      <c r="D45" s="76"/>
      <c r="E45" s="76"/>
      <c r="F45" s="76"/>
      <c r="G45" s="76"/>
      <c r="H45" s="77"/>
    </row>
    <row r="46" spans="1:8" x14ac:dyDescent="0.35">
      <c r="A46" s="20" t="s">
        <v>132</v>
      </c>
      <c r="B46" s="17" t="s">
        <v>72</v>
      </c>
      <c r="C46" s="75">
        <v>1</v>
      </c>
      <c r="D46" s="76"/>
      <c r="E46" s="76"/>
      <c r="F46" s="76"/>
      <c r="G46" s="76"/>
      <c r="H46" s="77"/>
    </row>
    <row r="47" spans="1:8" x14ac:dyDescent="0.35">
      <c r="A47" s="20" t="s">
        <v>133</v>
      </c>
      <c r="B47" s="17" t="s">
        <v>73</v>
      </c>
      <c r="C47" s="75">
        <v>7</v>
      </c>
      <c r="D47" s="76"/>
      <c r="E47" s="76"/>
      <c r="F47" s="76"/>
      <c r="G47" s="76"/>
      <c r="H47" s="77"/>
    </row>
    <row r="48" spans="1:8" x14ac:dyDescent="0.35">
      <c r="A48" s="20" t="s">
        <v>134</v>
      </c>
      <c r="B48" s="32" t="s">
        <v>299</v>
      </c>
      <c r="C48" s="75">
        <v>26</v>
      </c>
      <c r="D48" s="76"/>
      <c r="E48" s="76"/>
      <c r="F48" s="76"/>
      <c r="G48" s="76"/>
      <c r="H48" s="77"/>
    </row>
    <row r="49" spans="1:9" x14ac:dyDescent="0.35">
      <c r="A49" s="20">
        <v>4</v>
      </c>
      <c r="B49" s="49" t="s">
        <v>307</v>
      </c>
      <c r="C49" s="84">
        <f>SUM(C51+C52+C53+C54+C55+C56+C58+C60+C61+C62+C63+C64+C65+C66+C67+C68+C69+C70+C71+C72+C73+C76+C77)</f>
        <v>3779</v>
      </c>
      <c r="D49" s="85"/>
      <c r="E49" s="85"/>
      <c r="F49" s="85"/>
      <c r="G49" s="85"/>
      <c r="H49" s="86"/>
    </row>
    <row r="50" spans="1:9" x14ac:dyDescent="0.35">
      <c r="A50" s="20" t="s">
        <v>135</v>
      </c>
      <c r="B50" s="36" t="s">
        <v>86</v>
      </c>
      <c r="C50" s="119"/>
      <c r="D50" s="120"/>
      <c r="E50" s="120"/>
      <c r="F50" s="120"/>
      <c r="G50" s="120"/>
      <c r="H50" s="121"/>
    </row>
    <row r="51" spans="1:9" x14ac:dyDescent="0.35">
      <c r="A51" s="20" t="s">
        <v>88</v>
      </c>
      <c r="B51" s="17" t="s">
        <v>2</v>
      </c>
      <c r="C51" s="75">
        <v>880</v>
      </c>
      <c r="D51" s="76"/>
      <c r="E51" s="76"/>
      <c r="F51" s="76"/>
      <c r="G51" s="76"/>
      <c r="H51" s="77"/>
    </row>
    <row r="52" spans="1:9" s="69" customFormat="1" x14ac:dyDescent="0.35">
      <c r="A52" s="20" t="s">
        <v>89</v>
      </c>
      <c r="B52" s="17" t="s">
        <v>3</v>
      </c>
      <c r="C52" s="75">
        <v>1</v>
      </c>
      <c r="D52" s="76"/>
      <c r="E52" s="76"/>
      <c r="F52" s="76"/>
      <c r="G52" s="76"/>
      <c r="H52" s="77"/>
    </row>
    <row r="53" spans="1:9" x14ac:dyDescent="0.35">
      <c r="A53" s="20" t="s">
        <v>90</v>
      </c>
      <c r="B53" s="17" t="s">
        <v>4</v>
      </c>
      <c r="C53" s="75">
        <v>204</v>
      </c>
      <c r="D53" s="76"/>
      <c r="E53" s="76"/>
      <c r="F53" s="76"/>
      <c r="G53" s="76"/>
      <c r="H53" s="77"/>
      <c r="I53" s="70"/>
    </row>
    <row r="54" spans="1:9" x14ac:dyDescent="0.35">
      <c r="A54" s="20" t="s">
        <v>91</v>
      </c>
      <c r="B54" s="17" t="s">
        <v>309</v>
      </c>
      <c r="C54" s="75">
        <v>65</v>
      </c>
      <c r="D54" s="76"/>
      <c r="E54" s="76"/>
      <c r="F54" s="76"/>
      <c r="G54" s="76"/>
      <c r="H54" s="77"/>
      <c r="I54" s="70"/>
    </row>
    <row r="55" spans="1:9" x14ac:dyDescent="0.35">
      <c r="A55" s="20" t="s">
        <v>300</v>
      </c>
      <c r="B55" s="17" t="s">
        <v>301</v>
      </c>
      <c r="C55" s="75">
        <v>95</v>
      </c>
      <c r="D55" s="76"/>
      <c r="E55" s="76"/>
      <c r="F55" s="76"/>
      <c r="G55" s="76"/>
      <c r="H55" s="77"/>
      <c r="I55" s="70"/>
    </row>
    <row r="56" spans="1:9" x14ac:dyDescent="0.35">
      <c r="A56" s="20" t="s">
        <v>92</v>
      </c>
      <c r="B56" s="17" t="s">
        <v>253</v>
      </c>
      <c r="C56" s="75">
        <v>183</v>
      </c>
      <c r="D56" s="76"/>
      <c r="E56" s="76"/>
      <c r="F56" s="76"/>
      <c r="G56" s="76"/>
      <c r="H56" s="77"/>
      <c r="I56" s="70"/>
    </row>
    <row r="57" spans="1:9" x14ac:dyDescent="0.35">
      <c r="A57" s="20" t="s">
        <v>339</v>
      </c>
      <c r="B57" s="17" t="s">
        <v>249</v>
      </c>
      <c r="C57" s="75">
        <v>116</v>
      </c>
      <c r="D57" s="76"/>
      <c r="E57" s="76"/>
      <c r="F57" s="76"/>
      <c r="G57" s="76"/>
      <c r="H57" s="77"/>
      <c r="I57" s="70"/>
    </row>
    <row r="58" spans="1:9" ht="31" x14ac:dyDescent="0.35">
      <c r="A58" s="20" t="s">
        <v>93</v>
      </c>
      <c r="B58" s="33" t="s">
        <v>251</v>
      </c>
      <c r="C58" s="75">
        <v>49</v>
      </c>
      <c r="D58" s="76"/>
      <c r="E58" s="76"/>
      <c r="F58" s="76"/>
      <c r="G58" s="76"/>
      <c r="H58" s="77"/>
      <c r="I58" s="70"/>
    </row>
    <row r="59" spans="1:9" x14ac:dyDescent="0.35">
      <c r="A59" s="20" t="s">
        <v>340</v>
      </c>
      <c r="B59" s="33" t="s">
        <v>249</v>
      </c>
      <c r="C59" s="75">
        <v>42</v>
      </c>
      <c r="D59" s="76"/>
      <c r="E59" s="76"/>
      <c r="F59" s="76"/>
      <c r="G59" s="76"/>
      <c r="H59" s="77"/>
      <c r="I59" s="70"/>
    </row>
    <row r="60" spans="1:9" x14ac:dyDescent="0.35">
      <c r="A60" s="20" t="s">
        <v>94</v>
      </c>
      <c r="B60" s="17" t="s">
        <v>5</v>
      </c>
      <c r="C60" s="75">
        <v>30</v>
      </c>
      <c r="D60" s="76"/>
      <c r="E60" s="76"/>
      <c r="F60" s="76"/>
      <c r="G60" s="76"/>
      <c r="H60" s="77"/>
      <c r="I60" s="70"/>
    </row>
    <row r="61" spans="1:9" x14ac:dyDescent="0.35">
      <c r="A61" s="20" t="s">
        <v>136</v>
      </c>
      <c r="B61" s="17" t="s">
        <v>6</v>
      </c>
      <c r="C61" s="75">
        <v>188</v>
      </c>
      <c r="D61" s="76"/>
      <c r="E61" s="76"/>
      <c r="F61" s="76"/>
      <c r="G61" s="76"/>
      <c r="H61" s="77"/>
      <c r="I61" s="70"/>
    </row>
    <row r="62" spans="1:9" x14ac:dyDescent="0.35">
      <c r="A62" s="20" t="s">
        <v>137</v>
      </c>
      <c r="B62" s="17" t="s">
        <v>7</v>
      </c>
      <c r="C62" s="75">
        <v>395</v>
      </c>
      <c r="D62" s="76"/>
      <c r="E62" s="76"/>
      <c r="F62" s="76"/>
      <c r="G62" s="76"/>
      <c r="H62" s="77"/>
      <c r="I62" s="70"/>
    </row>
    <row r="63" spans="1:9" x14ac:dyDescent="0.35">
      <c r="A63" s="20" t="s">
        <v>138</v>
      </c>
      <c r="B63" s="17" t="s">
        <v>8</v>
      </c>
      <c r="C63" s="75">
        <v>47</v>
      </c>
      <c r="D63" s="76"/>
      <c r="E63" s="76"/>
      <c r="F63" s="76"/>
      <c r="G63" s="76"/>
      <c r="H63" s="77"/>
      <c r="I63" s="70"/>
    </row>
    <row r="64" spans="1:9" x14ac:dyDescent="0.35">
      <c r="A64" s="20" t="s">
        <v>139</v>
      </c>
      <c r="B64" s="17" t="s">
        <v>9</v>
      </c>
      <c r="C64" s="75">
        <v>27</v>
      </c>
      <c r="D64" s="76"/>
      <c r="E64" s="76"/>
      <c r="F64" s="76"/>
      <c r="G64" s="76"/>
      <c r="H64" s="77"/>
      <c r="I64" s="70"/>
    </row>
    <row r="65" spans="1:13" x14ac:dyDescent="0.35">
      <c r="A65" s="20" t="s">
        <v>140</v>
      </c>
      <c r="B65" s="17" t="s">
        <v>10</v>
      </c>
      <c r="C65" s="75">
        <v>206</v>
      </c>
      <c r="D65" s="76"/>
      <c r="E65" s="76"/>
      <c r="F65" s="76"/>
      <c r="G65" s="76"/>
      <c r="H65" s="77"/>
      <c r="I65" s="70"/>
    </row>
    <row r="66" spans="1:13" x14ac:dyDescent="0.35">
      <c r="A66" s="20" t="s">
        <v>141</v>
      </c>
      <c r="B66" s="17" t="s">
        <v>11</v>
      </c>
      <c r="C66" s="75">
        <v>10</v>
      </c>
      <c r="D66" s="76"/>
      <c r="E66" s="76"/>
      <c r="F66" s="76"/>
      <c r="G66" s="76"/>
      <c r="H66" s="77"/>
      <c r="I66" s="70"/>
    </row>
    <row r="67" spans="1:13" x14ac:dyDescent="0.35">
      <c r="A67" s="20" t="s">
        <v>142</v>
      </c>
      <c r="B67" s="17" t="s">
        <v>12</v>
      </c>
      <c r="C67" s="75">
        <v>5</v>
      </c>
      <c r="D67" s="76"/>
      <c r="E67" s="76"/>
      <c r="F67" s="76"/>
      <c r="G67" s="76"/>
      <c r="H67" s="77"/>
      <c r="I67" s="70"/>
    </row>
    <row r="68" spans="1:13" x14ac:dyDescent="0.35">
      <c r="A68" s="20" t="s">
        <v>143</v>
      </c>
      <c r="B68" s="17" t="s">
        <v>13</v>
      </c>
      <c r="C68" s="75">
        <v>31</v>
      </c>
      <c r="D68" s="76"/>
      <c r="E68" s="76"/>
      <c r="F68" s="76"/>
      <c r="G68" s="76"/>
      <c r="H68" s="77"/>
      <c r="I68" s="70"/>
    </row>
    <row r="69" spans="1:13" x14ac:dyDescent="0.35">
      <c r="A69" s="20" t="s">
        <v>227</v>
      </c>
      <c r="B69" s="17" t="s">
        <v>214</v>
      </c>
      <c r="C69" s="75">
        <v>1</v>
      </c>
      <c r="D69" s="76"/>
      <c r="E69" s="76"/>
      <c r="F69" s="76"/>
      <c r="G69" s="76"/>
      <c r="H69" s="77"/>
      <c r="I69" s="70"/>
    </row>
    <row r="70" spans="1:13" x14ac:dyDescent="0.35">
      <c r="A70" s="20" t="s">
        <v>228</v>
      </c>
      <c r="B70" s="17" t="s">
        <v>215</v>
      </c>
      <c r="C70" s="75">
        <v>23</v>
      </c>
      <c r="D70" s="76"/>
      <c r="E70" s="76"/>
      <c r="F70" s="76"/>
      <c r="G70" s="76"/>
      <c r="H70" s="77"/>
      <c r="I70" s="70"/>
    </row>
    <row r="71" spans="1:13" x14ac:dyDescent="0.35">
      <c r="A71" s="20" t="s">
        <v>229</v>
      </c>
      <c r="B71" s="17" t="s">
        <v>216</v>
      </c>
      <c r="C71" s="75">
        <v>3</v>
      </c>
      <c r="D71" s="76"/>
      <c r="E71" s="76"/>
      <c r="F71" s="76"/>
      <c r="G71" s="76"/>
      <c r="H71" s="77"/>
      <c r="I71" s="70"/>
    </row>
    <row r="72" spans="1:13" ht="31" x14ac:dyDescent="0.35">
      <c r="A72" s="20" t="s">
        <v>230</v>
      </c>
      <c r="B72" s="33" t="s">
        <v>217</v>
      </c>
      <c r="C72" s="75">
        <v>5</v>
      </c>
      <c r="D72" s="76"/>
      <c r="E72" s="76"/>
      <c r="F72" s="76"/>
      <c r="G72" s="76"/>
      <c r="H72" s="77"/>
      <c r="I72" s="70"/>
    </row>
    <row r="73" spans="1:13" ht="31" x14ac:dyDescent="0.35">
      <c r="A73" s="20" t="s">
        <v>270</v>
      </c>
      <c r="B73" s="33" t="s">
        <v>69</v>
      </c>
      <c r="C73" s="75">
        <v>927</v>
      </c>
      <c r="D73" s="76"/>
      <c r="E73" s="76"/>
      <c r="F73" s="76"/>
      <c r="G73" s="76"/>
      <c r="H73" s="77"/>
      <c r="I73" s="70"/>
    </row>
    <row r="74" spans="1:13" ht="31" x14ac:dyDescent="0.35">
      <c r="A74" s="20" t="s">
        <v>341</v>
      </c>
      <c r="B74" s="34" t="s">
        <v>219</v>
      </c>
      <c r="C74" s="75">
        <v>139</v>
      </c>
      <c r="D74" s="76"/>
      <c r="E74" s="76"/>
      <c r="F74" s="76"/>
      <c r="G74" s="76"/>
      <c r="H74" s="77"/>
      <c r="I74" s="70"/>
    </row>
    <row r="75" spans="1:13" ht="31" x14ac:dyDescent="0.35">
      <c r="A75" s="20" t="s">
        <v>342</v>
      </c>
      <c r="B75" s="34" t="s">
        <v>220</v>
      </c>
      <c r="C75" s="75">
        <v>788</v>
      </c>
      <c r="D75" s="76"/>
      <c r="E75" s="76"/>
      <c r="F75" s="76"/>
      <c r="G75" s="76"/>
      <c r="H75" s="77"/>
      <c r="I75" s="70"/>
    </row>
    <row r="76" spans="1:13" ht="31" x14ac:dyDescent="0.35">
      <c r="A76" s="20" t="s">
        <v>343</v>
      </c>
      <c r="B76" s="44" t="s">
        <v>271</v>
      </c>
      <c r="C76" s="75">
        <v>41</v>
      </c>
      <c r="D76" s="76"/>
      <c r="E76" s="76"/>
      <c r="F76" s="76"/>
      <c r="G76" s="76"/>
      <c r="H76" s="77"/>
      <c r="I76" s="70"/>
    </row>
    <row r="77" spans="1:13" x14ac:dyDescent="0.35">
      <c r="A77" s="20" t="s">
        <v>344</v>
      </c>
      <c r="B77" s="17" t="s">
        <v>70</v>
      </c>
      <c r="C77" s="75">
        <v>363</v>
      </c>
      <c r="D77" s="76"/>
      <c r="E77" s="76"/>
      <c r="F77" s="76"/>
      <c r="G77" s="76"/>
      <c r="H77" s="77"/>
      <c r="I77" s="70"/>
    </row>
    <row r="78" spans="1:13" x14ac:dyDescent="0.35">
      <c r="A78" s="20" t="s">
        <v>144</v>
      </c>
      <c r="B78" s="36" t="s">
        <v>335</v>
      </c>
      <c r="C78" s="84">
        <f>SUM(C79:H87)</f>
        <v>3779</v>
      </c>
      <c r="D78" s="85"/>
      <c r="E78" s="85"/>
      <c r="F78" s="85"/>
      <c r="G78" s="85"/>
      <c r="H78" s="86"/>
      <c r="I78" s="70"/>
    </row>
    <row r="79" spans="1:13" x14ac:dyDescent="0.35">
      <c r="A79" s="20" t="s">
        <v>145</v>
      </c>
      <c r="B79" s="17" t="s">
        <v>76</v>
      </c>
      <c r="C79" s="75">
        <v>89</v>
      </c>
      <c r="D79" s="76"/>
      <c r="E79" s="76"/>
      <c r="F79" s="76"/>
      <c r="G79" s="76"/>
      <c r="H79" s="77"/>
      <c r="I79" s="51"/>
      <c r="J79" s="50"/>
      <c r="K79" s="50"/>
      <c r="L79" s="50"/>
      <c r="M79" s="50"/>
    </row>
    <row r="80" spans="1:13" x14ac:dyDescent="0.35">
      <c r="A80" s="20" t="s">
        <v>146</v>
      </c>
      <c r="B80" s="17" t="s">
        <v>27</v>
      </c>
      <c r="C80" s="75">
        <v>189</v>
      </c>
      <c r="D80" s="76"/>
      <c r="E80" s="76"/>
      <c r="F80" s="76"/>
      <c r="G80" s="76"/>
      <c r="H80" s="77"/>
      <c r="I80" s="51"/>
      <c r="J80" s="52">
        <f>SUM(C79:H87)</f>
        <v>3779</v>
      </c>
      <c r="K80" s="50"/>
      <c r="L80" s="50"/>
      <c r="M80" s="50"/>
    </row>
    <row r="81" spans="1:13" x14ac:dyDescent="0.35">
      <c r="A81" s="20" t="s">
        <v>147</v>
      </c>
      <c r="B81" s="17" t="s">
        <v>28</v>
      </c>
      <c r="C81" s="75">
        <v>831</v>
      </c>
      <c r="D81" s="76"/>
      <c r="E81" s="76"/>
      <c r="F81" s="76"/>
      <c r="G81" s="76"/>
      <c r="H81" s="77"/>
      <c r="I81" s="51"/>
      <c r="J81" s="50"/>
      <c r="K81" s="50"/>
      <c r="L81" s="50">
        <v>5412</v>
      </c>
      <c r="M81" s="50"/>
    </row>
    <row r="82" spans="1:13" x14ac:dyDescent="0.35">
      <c r="A82" s="20" t="s">
        <v>148</v>
      </c>
      <c r="B82" s="17" t="s">
        <v>29</v>
      </c>
      <c r="C82" s="75">
        <v>620</v>
      </c>
      <c r="D82" s="76"/>
      <c r="E82" s="76"/>
      <c r="F82" s="76"/>
      <c r="G82" s="76"/>
      <c r="H82" s="77"/>
      <c r="I82" s="51"/>
      <c r="J82" s="50"/>
      <c r="K82" s="50">
        <v>709</v>
      </c>
      <c r="L82" s="50">
        <f>K82*100/5412</f>
        <v>13.100517368810051</v>
      </c>
      <c r="M82" s="50"/>
    </row>
    <row r="83" spans="1:13" x14ac:dyDescent="0.35">
      <c r="A83" s="20" t="s">
        <v>149</v>
      </c>
      <c r="B83" s="17" t="s">
        <v>30</v>
      </c>
      <c r="C83" s="75">
        <v>959</v>
      </c>
      <c r="D83" s="76"/>
      <c r="E83" s="76"/>
      <c r="F83" s="76"/>
      <c r="G83" s="76"/>
      <c r="H83" s="77"/>
      <c r="I83" s="51"/>
      <c r="J83" s="50"/>
      <c r="K83" s="50">
        <v>1196</v>
      </c>
      <c r="L83" s="50">
        <f t="shared" ref="L83:L89" si="0">K83*100/5412</f>
        <v>22.099039172209903</v>
      </c>
      <c r="M83" s="50"/>
    </row>
    <row r="84" spans="1:13" x14ac:dyDescent="0.35">
      <c r="A84" s="20" t="s">
        <v>150</v>
      </c>
      <c r="B84" s="17" t="s">
        <v>31</v>
      </c>
      <c r="C84" s="75">
        <v>753</v>
      </c>
      <c r="D84" s="76"/>
      <c r="E84" s="76"/>
      <c r="F84" s="76"/>
      <c r="G84" s="76"/>
      <c r="H84" s="77"/>
      <c r="I84" s="51"/>
      <c r="J84" s="50"/>
      <c r="K84" s="50">
        <v>876</v>
      </c>
      <c r="L84" s="50">
        <f t="shared" si="0"/>
        <v>16.186252771618626</v>
      </c>
      <c r="M84" s="50"/>
    </row>
    <row r="85" spans="1:13" x14ac:dyDescent="0.35">
      <c r="A85" s="20" t="s">
        <v>151</v>
      </c>
      <c r="B85" s="17" t="s">
        <v>32</v>
      </c>
      <c r="C85" s="75">
        <v>200</v>
      </c>
      <c r="D85" s="76"/>
      <c r="E85" s="76"/>
      <c r="F85" s="76"/>
      <c r="G85" s="76"/>
      <c r="H85" s="77"/>
      <c r="I85" s="51"/>
      <c r="J85" s="50"/>
      <c r="K85" s="50">
        <v>1245</v>
      </c>
      <c r="L85" s="50">
        <f t="shared" si="0"/>
        <v>23.004434589800443</v>
      </c>
      <c r="M85" s="50"/>
    </row>
    <row r="86" spans="1:13" x14ac:dyDescent="0.35">
      <c r="A86" s="20" t="s">
        <v>152</v>
      </c>
      <c r="B86" s="17" t="s">
        <v>33</v>
      </c>
      <c r="C86" s="75">
        <v>39</v>
      </c>
      <c r="D86" s="76"/>
      <c r="E86" s="76"/>
      <c r="F86" s="76"/>
      <c r="G86" s="76"/>
      <c r="H86" s="77"/>
      <c r="I86" s="51"/>
      <c r="J86" s="50"/>
      <c r="K86" s="50">
        <v>1118</v>
      </c>
      <c r="L86" s="50">
        <f t="shared" si="0"/>
        <v>20.657797487065778</v>
      </c>
      <c r="M86" s="50"/>
    </row>
    <row r="87" spans="1:13" x14ac:dyDescent="0.35">
      <c r="A87" s="20" t="s">
        <v>153</v>
      </c>
      <c r="B87" s="17" t="s">
        <v>34</v>
      </c>
      <c r="C87" s="75">
        <v>99</v>
      </c>
      <c r="D87" s="76"/>
      <c r="E87" s="76"/>
      <c r="F87" s="76"/>
      <c r="G87" s="76"/>
      <c r="H87" s="77"/>
      <c r="I87" s="51"/>
      <c r="J87" s="50"/>
      <c r="K87" s="50">
        <v>322</v>
      </c>
      <c r="L87" s="50">
        <f t="shared" si="0"/>
        <v>5.9497413155949745</v>
      </c>
      <c r="M87" s="50"/>
    </row>
    <row r="88" spans="1:13" x14ac:dyDescent="0.35">
      <c r="A88" s="20" t="s">
        <v>53</v>
      </c>
      <c r="B88" s="58" t="s">
        <v>77</v>
      </c>
      <c r="C88" s="84">
        <f>SUM(C89:H98)</f>
        <v>3779</v>
      </c>
      <c r="D88" s="85"/>
      <c r="E88" s="85"/>
      <c r="F88" s="85"/>
      <c r="G88" s="85"/>
      <c r="H88" s="86"/>
      <c r="I88" s="51"/>
      <c r="J88" s="50"/>
      <c r="K88" s="50">
        <v>44</v>
      </c>
      <c r="L88" s="50">
        <f t="shared" si="0"/>
        <v>0.81300813008130079</v>
      </c>
      <c r="M88" s="50"/>
    </row>
    <row r="89" spans="1:13" x14ac:dyDescent="0.35">
      <c r="A89" s="20" t="s">
        <v>154</v>
      </c>
      <c r="B89" s="18" t="s">
        <v>107</v>
      </c>
      <c r="C89" s="75">
        <v>0</v>
      </c>
      <c r="D89" s="76"/>
      <c r="E89" s="76"/>
      <c r="F89" s="76"/>
      <c r="G89" s="76"/>
      <c r="H89" s="77"/>
      <c r="I89" s="51"/>
      <c r="J89" s="50"/>
      <c r="K89" s="50">
        <v>111</v>
      </c>
      <c r="L89" s="50">
        <f t="shared" si="0"/>
        <v>2.0509977827050996</v>
      </c>
      <c r="M89" s="50"/>
    </row>
    <row r="90" spans="1:13" x14ac:dyDescent="0.35">
      <c r="A90" s="20" t="s">
        <v>155</v>
      </c>
      <c r="B90" s="18" t="s">
        <v>108</v>
      </c>
      <c r="C90" s="75">
        <v>0</v>
      </c>
      <c r="D90" s="76"/>
      <c r="E90" s="76"/>
      <c r="F90" s="76"/>
      <c r="G90" s="76"/>
      <c r="H90" s="77"/>
      <c r="I90" s="51"/>
      <c r="J90" s="52">
        <f>SUM(C89:H98)</f>
        <v>3779</v>
      </c>
      <c r="K90" s="50"/>
      <c r="L90" s="50"/>
      <c r="M90" s="50"/>
    </row>
    <row r="91" spans="1:13" x14ac:dyDescent="0.35">
      <c r="A91" s="20" t="s">
        <v>156</v>
      </c>
      <c r="B91" s="18" t="s">
        <v>109</v>
      </c>
      <c r="C91" s="75">
        <v>2</v>
      </c>
      <c r="D91" s="76"/>
      <c r="E91" s="76"/>
      <c r="F91" s="76"/>
      <c r="G91" s="76"/>
      <c r="H91" s="77"/>
      <c r="I91" s="51"/>
      <c r="J91" s="50"/>
      <c r="K91" s="50"/>
      <c r="L91" s="50"/>
      <c r="M91" s="50"/>
    </row>
    <row r="92" spans="1:13" x14ac:dyDescent="0.35">
      <c r="A92" s="20" t="s">
        <v>157</v>
      </c>
      <c r="B92" s="18" t="s">
        <v>110</v>
      </c>
      <c r="C92" s="75">
        <v>3</v>
      </c>
      <c r="D92" s="76"/>
      <c r="E92" s="76"/>
      <c r="F92" s="76"/>
      <c r="G92" s="76"/>
      <c r="H92" s="77"/>
      <c r="I92" s="51"/>
      <c r="J92" s="50"/>
      <c r="K92" s="50"/>
      <c r="L92" s="50"/>
      <c r="M92" s="50"/>
    </row>
    <row r="93" spans="1:13" x14ac:dyDescent="0.35">
      <c r="A93" s="20" t="s">
        <v>158</v>
      </c>
      <c r="B93" s="71" t="s">
        <v>105</v>
      </c>
      <c r="C93" s="75">
        <v>59</v>
      </c>
      <c r="D93" s="76"/>
      <c r="E93" s="76"/>
      <c r="F93" s="76"/>
      <c r="G93" s="76"/>
      <c r="H93" s="77"/>
      <c r="I93" s="51"/>
      <c r="J93" s="50"/>
      <c r="K93" s="50"/>
      <c r="L93" s="50"/>
      <c r="M93" s="50"/>
    </row>
    <row r="94" spans="1:13" x14ac:dyDescent="0.35">
      <c r="A94" s="20" t="s">
        <v>159</v>
      </c>
      <c r="B94" s="17" t="s">
        <v>35</v>
      </c>
      <c r="C94" s="75">
        <v>691</v>
      </c>
      <c r="D94" s="76"/>
      <c r="E94" s="76"/>
      <c r="F94" s="76"/>
      <c r="G94" s="76"/>
      <c r="H94" s="77"/>
      <c r="I94" s="51"/>
      <c r="J94" s="50"/>
      <c r="K94" s="50"/>
      <c r="L94" s="50"/>
      <c r="M94" s="50"/>
    </row>
    <row r="95" spans="1:13" x14ac:dyDescent="0.35">
      <c r="A95" s="20" t="s">
        <v>160</v>
      </c>
      <c r="B95" s="17" t="s">
        <v>36</v>
      </c>
      <c r="C95" s="75">
        <v>1283</v>
      </c>
      <c r="D95" s="76"/>
      <c r="E95" s="76"/>
      <c r="F95" s="76"/>
      <c r="G95" s="76"/>
      <c r="H95" s="77"/>
      <c r="I95" s="51"/>
      <c r="J95" s="50"/>
      <c r="K95" s="50"/>
      <c r="L95" s="50"/>
      <c r="M95" s="50"/>
    </row>
    <row r="96" spans="1:13" x14ac:dyDescent="0.35">
      <c r="A96" s="20" t="s">
        <v>161</v>
      </c>
      <c r="B96" s="17" t="s">
        <v>37</v>
      </c>
      <c r="C96" s="75">
        <v>1007</v>
      </c>
      <c r="D96" s="76"/>
      <c r="E96" s="76"/>
      <c r="F96" s="76"/>
      <c r="G96" s="76"/>
      <c r="H96" s="77"/>
      <c r="I96" s="51"/>
      <c r="J96" s="50"/>
      <c r="K96" s="50"/>
      <c r="L96" s="50"/>
      <c r="M96" s="50"/>
    </row>
    <row r="97" spans="1:15" x14ac:dyDescent="0.35">
      <c r="A97" s="20" t="s">
        <v>162</v>
      </c>
      <c r="B97" s="17" t="s">
        <v>38</v>
      </c>
      <c r="C97" s="75">
        <v>528</v>
      </c>
      <c r="D97" s="76"/>
      <c r="E97" s="76"/>
      <c r="F97" s="76"/>
      <c r="G97" s="76"/>
      <c r="H97" s="77"/>
      <c r="I97" s="51"/>
      <c r="J97" s="50"/>
      <c r="K97" s="50"/>
      <c r="L97" s="50"/>
      <c r="M97" s="50"/>
    </row>
    <row r="98" spans="1:15" x14ac:dyDescent="0.35">
      <c r="A98" s="20" t="s">
        <v>163</v>
      </c>
      <c r="B98" s="17" t="s">
        <v>39</v>
      </c>
      <c r="C98" s="75">
        <v>206</v>
      </c>
      <c r="D98" s="76"/>
      <c r="E98" s="76"/>
      <c r="F98" s="76"/>
      <c r="G98" s="76"/>
      <c r="H98" s="77"/>
      <c r="I98" s="51"/>
      <c r="J98" s="50"/>
      <c r="K98" s="50"/>
      <c r="L98" s="50"/>
      <c r="M98" s="50"/>
    </row>
    <row r="99" spans="1:15" x14ac:dyDescent="0.35">
      <c r="A99" s="20">
        <v>5</v>
      </c>
      <c r="B99" s="49" t="s">
        <v>40</v>
      </c>
      <c r="C99" s="84">
        <v>82</v>
      </c>
      <c r="D99" s="85"/>
      <c r="E99" s="85"/>
      <c r="F99" s="85"/>
      <c r="G99" s="85"/>
      <c r="H99" s="86"/>
      <c r="I99" s="51"/>
      <c r="J99" s="50"/>
      <c r="K99" s="50"/>
      <c r="L99" s="50"/>
      <c r="M99" s="50"/>
    </row>
    <row r="100" spans="1:15" x14ac:dyDescent="0.35">
      <c r="A100" s="20" t="s">
        <v>54</v>
      </c>
      <c r="B100" s="58" t="s">
        <v>327</v>
      </c>
      <c r="C100" s="80">
        <v>36</v>
      </c>
      <c r="D100" s="81"/>
      <c r="E100" s="81"/>
      <c r="F100" s="81"/>
      <c r="G100" s="81"/>
      <c r="H100" s="82"/>
      <c r="I100" s="51"/>
      <c r="J100" s="50"/>
      <c r="K100" s="50"/>
      <c r="L100" s="50"/>
      <c r="M100" s="50"/>
    </row>
    <row r="101" spans="1:15" x14ac:dyDescent="0.35">
      <c r="A101" s="20" t="s">
        <v>326</v>
      </c>
      <c r="B101" s="58" t="s">
        <v>328</v>
      </c>
      <c r="C101" s="80">
        <v>27</v>
      </c>
      <c r="D101" s="81"/>
      <c r="E101" s="81"/>
      <c r="F101" s="81"/>
      <c r="G101" s="81"/>
      <c r="H101" s="82"/>
      <c r="I101" s="51"/>
      <c r="J101" s="50"/>
      <c r="K101" s="50"/>
      <c r="L101" s="50"/>
      <c r="M101" s="50"/>
    </row>
    <row r="102" spans="1:15" ht="15.5" customHeight="1" x14ac:dyDescent="0.35">
      <c r="A102" s="20" t="s">
        <v>325</v>
      </c>
      <c r="B102" s="59" t="s">
        <v>329</v>
      </c>
      <c r="C102" s="80">
        <v>19</v>
      </c>
      <c r="D102" s="81"/>
      <c r="E102" s="81"/>
      <c r="F102" s="81"/>
      <c r="G102" s="81"/>
      <c r="H102" s="82"/>
      <c r="I102" s="51"/>
      <c r="J102" s="50"/>
      <c r="K102" s="50"/>
      <c r="L102" s="50"/>
      <c r="M102" s="50"/>
    </row>
    <row r="103" spans="1:15" ht="31" x14ac:dyDescent="0.35">
      <c r="A103" s="20">
        <v>6</v>
      </c>
      <c r="B103" s="72" t="s">
        <v>332</v>
      </c>
      <c r="C103" s="84">
        <f>SUM(C104:H106)</f>
        <v>2261</v>
      </c>
      <c r="D103" s="85"/>
      <c r="E103" s="85"/>
      <c r="F103" s="85"/>
      <c r="G103" s="85"/>
      <c r="H103" s="86"/>
      <c r="I103" s="50"/>
      <c r="J103" s="50"/>
      <c r="K103" s="50"/>
      <c r="L103" s="50"/>
      <c r="M103" s="50"/>
    </row>
    <row r="104" spans="1:15" x14ac:dyDescent="0.35">
      <c r="A104" s="20" t="s">
        <v>95</v>
      </c>
      <c r="B104" s="73" t="s">
        <v>330</v>
      </c>
      <c r="C104" s="75">
        <v>29</v>
      </c>
      <c r="D104" s="76"/>
      <c r="E104" s="76"/>
      <c r="F104" s="76"/>
      <c r="G104" s="76"/>
      <c r="H104" s="77"/>
      <c r="I104" s="50"/>
      <c r="J104" s="50"/>
      <c r="K104" s="50"/>
      <c r="L104" s="50"/>
      <c r="M104" s="50"/>
    </row>
    <row r="105" spans="1:15" x14ac:dyDescent="0.35">
      <c r="A105" s="20" t="s">
        <v>164</v>
      </c>
      <c r="B105" s="73" t="s">
        <v>333</v>
      </c>
      <c r="C105" s="75">
        <v>2212</v>
      </c>
      <c r="D105" s="76"/>
      <c r="E105" s="76"/>
      <c r="F105" s="76"/>
      <c r="G105" s="76"/>
      <c r="H105" s="77"/>
      <c r="I105" s="50"/>
      <c r="J105" s="50"/>
      <c r="K105" s="50"/>
      <c r="L105" s="50"/>
      <c r="M105" s="50"/>
    </row>
    <row r="106" spans="1:15" x14ac:dyDescent="0.35">
      <c r="A106" s="16" t="s">
        <v>324</v>
      </c>
      <c r="B106" s="73" t="s">
        <v>334</v>
      </c>
      <c r="C106" s="75">
        <v>20</v>
      </c>
      <c r="D106" s="76"/>
      <c r="E106" s="76"/>
      <c r="F106" s="76"/>
      <c r="G106" s="76"/>
      <c r="H106" s="77"/>
      <c r="I106" s="50"/>
      <c r="J106" s="50"/>
      <c r="K106" s="50"/>
      <c r="L106" s="50"/>
      <c r="M106" s="50"/>
    </row>
    <row r="107" spans="1:15" x14ac:dyDescent="0.35">
      <c r="A107" s="20">
        <v>8</v>
      </c>
      <c r="B107" s="65" t="s">
        <v>336</v>
      </c>
      <c r="C107" s="60">
        <v>6</v>
      </c>
      <c r="D107" s="61" t="s">
        <v>57</v>
      </c>
      <c r="E107" s="61">
        <v>6</v>
      </c>
      <c r="F107" s="61" t="s">
        <v>58</v>
      </c>
      <c r="G107" s="61">
        <v>16</v>
      </c>
      <c r="H107" s="62" t="s">
        <v>59</v>
      </c>
      <c r="I107" s="50"/>
      <c r="J107" s="50"/>
      <c r="K107" s="50"/>
      <c r="L107" s="50"/>
      <c r="M107" s="50"/>
      <c r="N107" s="50"/>
      <c r="O107" s="50"/>
    </row>
    <row r="108" spans="1:15" x14ac:dyDescent="0.35">
      <c r="A108" s="20">
        <v>9</v>
      </c>
      <c r="B108" s="49" t="s">
        <v>349</v>
      </c>
      <c r="C108" s="122"/>
      <c r="D108" s="123"/>
      <c r="E108" s="123"/>
      <c r="F108" s="123"/>
      <c r="G108" s="123"/>
      <c r="H108" s="124"/>
      <c r="I108" s="50"/>
      <c r="J108" s="50"/>
      <c r="K108" s="50"/>
      <c r="L108" s="50"/>
      <c r="M108" s="50"/>
      <c r="N108" s="50"/>
      <c r="O108" s="50"/>
    </row>
    <row r="109" spans="1:15" x14ac:dyDescent="0.35">
      <c r="A109" s="20" t="s">
        <v>165</v>
      </c>
      <c r="B109" s="36" t="s">
        <v>84</v>
      </c>
      <c r="C109" s="119"/>
      <c r="D109" s="120"/>
      <c r="E109" s="120"/>
      <c r="F109" s="120"/>
      <c r="G109" s="120"/>
      <c r="H109" s="121"/>
      <c r="I109" s="50">
        <f>K109/J109</f>
        <v>2660.7651310284082</v>
      </c>
      <c r="J109" s="50">
        <f>SUM('Alytus:Šiaulių '!J110)</f>
        <v>4541</v>
      </c>
      <c r="K109" s="50">
        <f>SUM('Alytus:Šiaulių '!K110)</f>
        <v>12082534.460000001</v>
      </c>
      <c r="L109" s="52">
        <f>SUM(J112:J117,J119,J121:J136)</f>
        <v>4541</v>
      </c>
      <c r="M109" s="52">
        <f>SUM(K112:K117,K119,K121:K136)</f>
        <v>12082534.459999999</v>
      </c>
      <c r="N109" s="50"/>
      <c r="O109" s="50"/>
    </row>
    <row r="110" spans="1:15" x14ac:dyDescent="0.35">
      <c r="A110" s="16" t="s">
        <v>166</v>
      </c>
      <c r="B110" s="17" t="s">
        <v>2</v>
      </c>
      <c r="C110" s="63">
        <v>11</v>
      </c>
      <c r="D110" s="46" t="s">
        <v>57</v>
      </c>
      <c r="E110" s="46">
        <v>3</v>
      </c>
      <c r="F110" s="46" t="s">
        <v>58</v>
      </c>
      <c r="G110" s="46">
        <v>25</v>
      </c>
      <c r="H110" s="49" t="s">
        <v>59</v>
      </c>
      <c r="I110" s="50"/>
      <c r="J110" s="50"/>
      <c r="K110" s="50"/>
      <c r="L110" s="50"/>
      <c r="M110" s="50"/>
      <c r="N110" s="50"/>
      <c r="O110" s="50"/>
    </row>
    <row r="111" spans="1:15" x14ac:dyDescent="0.35">
      <c r="A111" s="16" t="s">
        <v>167</v>
      </c>
      <c r="B111" s="17" t="s">
        <v>3</v>
      </c>
      <c r="C111" s="63">
        <v>4</v>
      </c>
      <c r="D111" s="46" t="s">
        <v>57</v>
      </c>
      <c r="E111" s="46">
        <v>3</v>
      </c>
      <c r="F111" s="46" t="s">
        <v>58</v>
      </c>
      <c r="G111" s="46">
        <v>0</v>
      </c>
      <c r="H111" s="49" t="s">
        <v>59</v>
      </c>
      <c r="I111" s="50"/>
      <c r="J111" s="50"/>
      <c r="K111" s="50"/>
      <c r="L111" s="50"/>
      <c r="M111" s="50"/>
      <c r="N111" s="50"/>
      <c r="O111" s="50"/>
    </row>
    <row r="112" spans="1:15" x14ac:dyDescent="0.35">
      <c r="A112" s="16" t="s">
        <v>168</v>
      </c>
      <c r="B112" s="17" t="s">
        <v>4</v>
      </c>
      <c r="C112" s="63">
        <v>5</v>
      </c>
      <c r="D112" s="46" t="s">
        <v>57</v>
      </c>
      <c r="E112" s="46">
        <v>0</v>
      </c>
      <c r="F112" s="46" t="s">
        <v>58</v>
      </c>
      <c r="G112" s="46">
        <v>4</v>
      </c>
      <c r="H112" s="49" t="s">
        <v>59</v>
      </c>
      <c r="I112" s="50">
        <f>K112/J112</f>
        <v>4363.7917595307927</v>
      </c>
      <c r="J112" s="50">
        <f>SUM('Alytus:Šiaulių '!J113)</f>
        <v>1364</v>
      </c>
      <c r="K112" s="50">
        <f>SUM('Alytus:Šiaulių '!K113)</f>
        <v>5952211.9600000009</v>
      </c>
      <c r="L112" s="50"/>
      <c r="M112" s="50"/>
      <c r="N112" s="50"/>
      <c r="O112" s="50"/>
    </row>
    <row r="113" spans="1:15" x14ac:dyDescent="0.35">
      <c r="A113" s="16" t="s">
        <v>169</v>
      </c>
      <c r="B113" s="17" t="s">
        <v>309</v>
      </c>
      <c r="C113" s="63">
        <v>1</v>
      </c>
      <c r="D113" s="46" t="s">
        <v>57</v>
      </c>
      <c r="E113" s="46">
        <v>10</v>
      </c>
      <c r="F113" s="46" t="s">
        <v>58</v>
      </c>
      <c r="G113" s="46">
        <v>16</v>
      </c>
      <c r="H113" s="49" t="s">
        <v>59</v>
      </c>
      <c r="I113" s="50"/>
      <c r="J113" s="50"/>
      <c r="K113" s="50"/>
      <c r="L113" s="50"/>
      <c r="M113" s="50"/>
      <c r="N113" s="50"/>
      <c r="O113" s="50"/>
    </row>
    <row r="114" spans="1:15" x14ac:dyDescent="0.35">
      <c r="A114" s="16" t="s">
        <v>170</v>
      </c>
      <c r="B114" s="17" t="s">
        <v>314</v>
      </c>
      <c r="C114" s="63">
        <v>0</v>
      </c>
      <c r="D114" s="46" t="s">
        <v>57</v>
      </c>
      <c r="E114" s="46">
        <v>11</v>
      </c>
      <c r="F114" s="46" t="s">
        <v>58</v>
      </c>
      <c r="G114" s="46">
        <v>6</v>
      </c>
      <c r="H114" s="49" t="s">
        <v>59</v>
      </c>
      <c r="I114" s="50"/>
      <c r="J114" s="50"/>
      <c r="K114" s="50"/>
      <c r="L114" s="50"/>
      <c r="M114" s="50"/>
      <c r="N114" s="50"/>
      <c r="O114" s="50"/>
    </row>
    <row r="115" spans="1:15" x14ac:dyDescent="0.35">
      <c r="A115" s="16" t="s">
        <v>171</v>
      </c>
      <c r="B115" s="17" t="s">
        <v>256</v>
      </c>
      <c r="C115" s="63">
        <v>6</v>
      </c>
      <c r="D115" s="46" t="s">
        <v>57</v>
      </c>
      <c r="E115" s="46">
        <v>8</v>
      </c>
      <c r="F115" s="46" t="s">
        <v>58</v>
      </c>
      <c r="G115" s="46">
        <v>12</v>
      </c>
      <c r="H115" s="49" t="s">
        <v>59</v>
      </c>
      <c r="I115" s="50">
        <f t="shared" ref="I115:I146" si="1">K115/J115</f>
        <v>1155.8399999999999</v>
      </c>
      <c r="J115" s="50">
        <f>SUM('Alytus:Šiaulių '!J114)</f>
        <v>3</v>
      </c>
      <c r="K115" s="50">
        <f>SUM('Alytus:Šiaulių '!K114)</f>
        <v>3467.52</v>
      </c>
      <c r="L115" s="50"/>
      <c r="M115" s="50"/>
      <c r="N115" s="50"/>
      <c r="O115" s="50"/>
    </row>
    <row r="116" spans="1:15" x14ac:dyDescent="0.35">
      <c r="A116" s="16" t="s">
        <v>319</v>
      </c>
      <c r="B116" s="17" t="s">
        <v>258</v>
      </c>
      <c r="C116" s="63">
        <v>8</v>
      </c>
      <c r="D116" s="46" t="s">
        <v>57</v>
      </c>
      <c r="E116" s="46">
        <v>2</v>
      </c>
      <c r="F116" s="46" t="s">
        <v>58</v>
      </c>
      <c r="G116" s="46">
        <v>5</v>
      </c>
      <c r="H116" s="49" t="s">
        <v>59</v>
      </c>
      <c r="I116" s="50">
        <f t="shared" si="1"/>
        <v>1921.7801793721972</v>
      </c>
      <c r="J116" s="50">
        <f>SUM('Alytus:Šiaulių '!J115)</f>
        <v>223</v>
      </c>
      <c r="K116" s="50">
        <f>SUM('Alytus:Šiaulių '!K115)</f>
        <v>428556.98</v>
      </c>
      <c r="L116" s="50"/>
      <c r="M116" s="50"/>
      <c r="N116" s="50"/>
      <c r="O116" s="50"/>
    </row>
    <row r="117" spans="1:15" ht="31" x14ac:dyDescent="0.35">
      <c r="A117" s="16" t="s">
        <v>172</v>
      </c>
      <c r="B117" s="33" t="s">
        <v>251</v>
      </c>
      <c r="C117" s="63">
        <v>4</v>
      </c>
      <c r="D117" s="46" t="s">
        <v>57</v>
      </c>
      <c r="E117" s="46">
        <v>8</v>
      </c>
      <c r="F117" s="46" t="s">
        <v>58</v>
      </c>
      <c r="G117" s="46">
        <v>24</v>
      </c>
      <c r="H117" s="49" t="s">
        <v>59</v>
      </c>
      <c r="I117" s="50">
        <f t="shared" si="1"/>
        <v>2378.9153036437242</v>
      </c>
      <c r="J117" s="50">
        <f>SUM('Alytus:Šiaulių '!J116)</f>
        <v>247</v>
      </c>
      <c r="K117" s="50">
        <f>SUM('Alytus:Šiaulių '!K116)</f>
        <v>587592.07999999984</v>
      </c>
      <c r="L117" s="50"/>
      <c r="M117" s="50"/>
      <c r="N117" s="50"/>
      <c r="O117" s="50"/>
    </row>
    <row r="118" spans="1:15" x14ac:dyDescent="0.35">
      <c r="A118" s="16" t="s">
        <v>320</v>
      </c>
      <c r="B118" s="33" t="s">
        <v>260</v>
      </c>
      <c r="C118" s="63">
        <v>5</v>
      </c>
      <c r="D118" s="46" t="s">
        <v>57</v>
      </c>
      <c r="E118" s="46">
        <v>0</v>
      </c>
      <c r="F118" s="46" t="s">
        <v>58</v>
      </c>
      <c r="G118" s="46">
        <v>16</v>
      </c>
      <c r="H118" s="49" t="s">
        <v>59</v>
      </c>
      <c r="I118" s="50">
        <f t="shared" ref="I118:I121" si="2">K118/J118</f>
        <v>2760.0246511627906</v>
      </c>
      <c r="J118" s="50">
        <f>SUM('Alytus:Šiaulių '!J117)</f>
        <v>129</v>
      </c>
      <c r="K118" s="50">
        <f>SUM('Alytus:Šiaulių '!K117)</f>
        <v>356043.18</v>
      </c>
      <c r="L118" s="50"/>
      <c r="M118" s="50"/>
      <c r="N118" s="50"/>
      <c r="O118" s="50"/>
    </row>
    <row r="119" spans="1:15" x14ac:dyDescent="0.35">
      <c r="A119" s="16" t="s">
        <v>173</v>
      </c>
      <c r="B119" s="17" t="s">
        <v>5</v>
      </c>
      <c r="C119" s="63">
        <v>2</v>
      </c>
      <c r="D119" s="46" t="s">
        <v>57</v>
      </c>
      <c r="E119" s="46">
        <v>6</v>
      </c>
      <c r="F119" s="46" t="s">
        <v>58</v>
      </c>
      <c r="G119" s="46">
        <v>23</v>
      </c>
      <c r="H119" s="49" t="s">
        <v>59</v>
      </c>
      <c r="I119" s="50">
        <f t="shared" si="2"/>
        <v>1913.7035897435899</v>
      </c>
      <c r="J119" s="50">
        <f>SUM('Alytus:Šiaulių '!J118)</f>
        <v>39</v>
      </c>
      <c r="K119" s="50">
        <f>SUM('Alytus:Šiaulių '!K118)</f>
        <v>74634.44</v>
      </c>
      <c r="L119" s="50"/>
      <c r="M119" s="50"/>
      <c r="N119" s="50"/>
      <c r="O119" s="50"/>
    </row>
    <row r="120" spans="1:15" x14ac:dyDescent="0.35">
      <c r="A120" s="16" t="s">
        <v>174</v>
      </c>
      <c r="B120" s="17" t="s">
        <v>6</v>
      </c>
      <c r="C120" s="63">
        <v>3</v>
      </c>
      <c r="D120" s="46" t="s">
        <v>57</v>
      </c>
      <c r="E120" s="46">
        <v>11</v>
      </c>
      <c r="F120" s="46" t="s">
        <v>58</v>
      </c>
      <c r="G120" s="46">
        <v>22</v>
      </c>
      <c r="H120" s="49" t="s">
        <v>59</v>
      </c>
      <c r="I120" s="50">
        <f t="shared" si="2"/>
        <v>2317.84375</v>
      </c>
      <c r="J120" s="50">
        <f>SUM('Alytus:Šiaulių '!J119)</f>
        <v>32</v>
      </c>
      <c r="K120" s="50">
        <f>SUM('Alytus:Šiaulių '!K119)</f>
        <v>74171</v>
      </c>
      <c r="L120" s="50"/>
      <c r="M120" s="50"/>
      <c r="N120" s="50"/>
      <c r="O120" s="50"/>
    </row>
    <row r="121" spans="1:15" x14ac:dyDescent="0.35">
      <c r="A121" s="16" t="s">
        <v>175</v>
      </c>
      <c r="B121" s="17" t="s">
        <v>7</v>
      </c>
      <c r="C121" s="63">
        <v>2</v>
      </c>
      <c r="D121" s="46" t="s">
        <v>57</v>
      </c>
      <c r="E121" s="46">
        <v>8</v>
      </c>
      <c r="F121" s="46" t="s">
        <v>58</v>
      </c>
      <c r="G121" s="46">
        <v>9</v>
      </c>
      <c r="H121" s="49" t="s">
        <v>59</v>
      </c>
      <c r="I121" s="50">
        <f t="shared" si="2"/>
        <v>986.38913043478249</v>
      </c>
      <c r="J121" s="50">
        <f>SUM('Alytus:Šiaulių '!J120)</f>
        <v>46</v>
      </c>
      <c r="K121" s="50">
        <f>SUM('Alytus:Šiaulių '!K120)</f>
        <v>45373.899999999994</v>
      </c>
      <c r="L121" s="50"/>
      <c r="M121" s="50"/>
      <c r="N121" s="50"/>
      <c r="O121" s="50"/>
    </row>
    <row r="122" spans="1:15" s="69" customFormat="1" x14ac:dyDescent="0.35">
      <c r="A122" s="16" t="s">
        <v>176</v>
      </c>
      <c r="B122" s="17" t="s">
        <v>8</v>
      </c>
      <c r="C122" s="63">
        <v>2</v>
      </c>
      <c r="D122" s="46" t="s">
        <v>57</v>
      </c>
      <c r="E122" s="46">
        <v>7</v>
      </c>
      <c r="F122" s="46" t="s">
        <v>58</v>
      </c>
      <c r="G122" s="46">
        <v>7</v>
      </c>
      <c r="H122" s="49" t="s">
        <v>59</v>
      </c>
      <c r="I122" s="50">
        <f t="shared" si="1"/>
        <v>1447.1264094955491</v>
      </c>
      <c r="J122" s="50">
        <f>SUM('Alytus:Šiaulių '!J121)</f>
        <v>337</v>
      </c>
      <c r="K122" s="50">
        <f>SUM('Alytus:Šiaulių '!K121)</f>
        <v>487681.60000000003</v>
      </c>
      <c r="L122" s="53"/>
      <c r="M122" s="53"/>
      <c r="N122" s="53"/>
      <c r="O122" s="53"/>
    </row>
    <row r="123" spans="1:15" x14ac:dyDescent="0.35">
      <c r="A123" s="16" t="s">
        <v>177</v>
      </c>
      <c r="B123" s="17" t="s">
        <v>9</v>
      </c>
      <c r="C123" s="63">
        <v>4</v>
      </c>
      <c r="D123" s="46" t="s">
        <v>57</v>
      </c>
      <c r="E123" s="46">
        <v>8</v>
      </c>
      <c r="F123" s="46" t="s">
        <v>58</v>
      </c>
      <c r="G123" s="46">
        <v>20</v>
      </c>
      <c r="H123" s="49" t="s">
        <v>59</v>
      </c>
      <c r="I123" s="50">
        <f t="shared" si="1"/>
        <v>1036.2183984374999</v>
      </c>
      <c r="J123" s="50">
        <f>SUM('Alytus:Šiaulių '!J122)</f>
        <v>512</v>
      </c>
      <c r="K123" s="50">
        <f>SUM('Alytus:Šiaulių '!K122)</f>
        <v>530543.81999999995</v>
      </c>
      <c r="L123" s="50"/>
      <c r="M123" s="50"/>
      <c r="N123" s="50"/>
      <c r="O123" s="50"/>
    </row>
    <row r="124" spans="1:15" x14ac:dyDescent="0.35">
      <c r="A124" s="16" t="s">
        <v>178</v>
      </c>
      <c r="B124" s="17" t="s">
        <v>10</v>
      </c>
      <c r="C124" s="63">
        <v>4</v>
      </c>
      <c r="D124" s="46" t="s">
        <v>57</v>
      </c>
      <c r="E124" s="46">
        <v>10</v>
      </c>
      <c r="F124" s="46" t="s">
        <v>58</v>
      </c>
      <c r="G124" s="46">
        <v>10</v>
      </c>
      <c r="H124" s="49" t="s">
        <v>59</v>
      </c>
      <c r="I124" s="50">
        <f t="shared" si="1"/>
        <v>1743.5243243243244</v>
      </c>
      <c r="J124" s="50">
        <f>SUM('Alytus:Šiaulių '!J123)</f>
        <v>37</v>
      </c>
      <c r="K124" s="50">
        <f>SUM('Alytus:Šiaulių '!K123)</f>
        <v>64510.400000000001</v>
      </c>
      <c r="L124" s="50"/>
      <c r="M124" s="50"/>
      <c r="N124" s="50"/>
      <c r="O124" s="50"/>
    </row>
    <row r="125" spans="1:15" x14ac:dyDescent="0.35">
      <c r="A125" s="16" t="s">
        <v>179</v>
      </c>
      <c r="B125" s="17" t="s">
        <v>11</v>
      </c>
      <c r="C125" s="63">
        <v>12</v>
      </c>
      <c r="D125" s="46" t="s">
        <v>57</v>
      </c>
      <c r="E125" s="46">
        <v>3</v>
      </c>
      <c r="F125" s="46" t="s">
        <v>58</v>
      </c>
      <c r="G125" s="46">
        <v>24</v>
      </c>
      <c r="H125" s="49" t="s">
        <v>59</v>
      </c>
      <c r="I125" s="50">
        <f t="shared" si="1"/>
        <v>2328.7502564102565</v>
      </c>
      <c r="J125" s="50">
        <f>SUM('Alytus:Šiaulių '!J124)</f>
        <v>39</v>
      </c>
      <c r="K125" s="50">
        <f>SUM('Alytus:Šiaulių '!K124)</f>
        <v>90821.26</v>
      </c>
      <c r="L125" s="50"/>
      <c r="M125" s="50"/>
      <c r="N125" s="50"/>
      <c r="O125" s="50"/>
    </row>
    <row r="126" spans="1:15" x14ac:dyDescent="0.35">
      <c r="A126" s="16" t="s">
        <v>180</v>
      </c>
      <c r="B126" s="17" t="s">
        <v>12</v>
      </c>
      <c r="C126" s="63">
        <v>3</v>
      </c>
      <c r="D126" s="46" t="s">
        <v>57</v>
      </c>
      <c r="E126" s="46">
        <v>8</v>
      </c>
      <c r="F126" s="46" t="s">
        <v>58</v>
      </c>
      <c r="G126" s="46">
        <v>30</v>
      </c>
      <c r="H126" s="49" t="s">
        <v>59</v>
      </c>
      <c r="I126" s="50">
        <f t="shared" si="1"/>
        <v>1913.0477868852458</v>
      </c>
      <c r="J126" s="50">
        <f>SUM('Alytus:Šiaulių '!J125)</f>
        <v>244</v>
      </c>
      <c r="K126" s="50">
        <f>SUM('Alytus:Šiaulių '!K125)</f>
        <v>466783.66</v>
      </c>
      <c r="L126" s="50"/>
      <c r="M126" s="50"/>
      <c r="N126" s="50"/>
      <c r="O126" s="50"/>
    </row>
    <row r="127" spans="1:15" x14ac:dyDescent="0.35">
      <c r="A127" s="16" t="s">
        <v>181</v>
      </c>
      <c r="B127" s="17" t="s">
        <v>13</v>
      </c>
      <c r="C127" s="63">
        <v>7</v>
      </c>
      <c r="D127" s="46" t="s">
        <v>57</v>
      </c>
      <c r="E127" s="46">
        <v>7</v>
      </c>
      <c r="F127" s="46" t="s">
        <v>58</v>
      </c>
      <c r="G127" s="46">
        <v>11</v>
      </c>
      <c r="H127" s="49" t="s">
        <v>59</v>
      </c>
      <c r="I127" s="50">
        <f t="shared" si="1"/>
        <v>3895.2006249999999</v>
      </c>
      <c r="J127" s="50">
        <f>SUM('Alytus:Šiaulių '!J126)</f>
        <v>32</v>
      </c>
      <c r="K127" s="50">
        <f>SUM('Alytus:Šiaulių '!K126)</f>
        <v>124646.42</v>
      </c>
      <c r="L127" s="50"/>
      <c r="M127" s="50"/>
      <c r="N127" s="50"/>
      <c r="O127" s="50"/>
    </row>
    <row r="128" spans="1:15" x14ac:dyDescent="0.35">
      <c r="A128" s="16" t="s">
        <v>231</v>
      </c>
      <c r="B128" s="54" t="s">
        <v>214</v>
      </c>
      <c r="C128" s="63">
        <v>3</v>
      </c>
      <c r="D128" s="46" t="s">
        <v>57</v>
      </c>
      <c r="E128" s="46">
        <v>4</v>
      </c>
      <c r="F128" s="46" t="s">
        <v>58</v>
      </c>
      <c r="G128" s="46">
        <v>0</v>
      </c>
      <c r="H128" s="49" t="s">
        <v>59</v>
      </c>
      <c r="I128" s="50">
        <f t="shared" si="1"/>
        <v>1368.7666666666664</v>
      </c>
      <c r="J128" s="50">
        <f>SUM('Alytus:Šiaulių '!J127)</f>
        <v>3</v>
      </c>
      <c r="K128" s="50">
        <f>SUM('Alytus:Šiaulių '!K127)</f>
        <v>4106.2999999999993</v>
      </c>
      <c r="L128" s="50"/>
      <c r="M128" s="50"/>
      <c r="N128" s="50"/>
      <c r="O128" s="50"/>
    </row>
    <row r="129" spans="1:15" x14ac:dyDescent="0.35">
      <c r="A129" s="16" t="s">
        <v>232</v>
      </c>
      <c r="B129" s="17" t="s">
        <v>215</v>
      </c>
      <c r="C129" s="63">
        <v>4</v>
      </c>
      <c r="D129" s="46" t="s">
        <v>57</v>
      </c>
      <c r="E129" s="46">
        <v>11</v>
      </c>
      <c r="F129" s="46" t="s">
        <v>58</v>
      </c>
      <c r="G129" s="46">
        <v>16</v>
      </c>
      <c r="H129" s="49" t="s">
        <v>59</v>
      </c>
      <c r="I129" s="50">
        <f t="shared" si="1"/>
        <v>1831.0078787878786</v>
      </c>
      <c r="J129" s="50">
        <f>SUM('Alytus:Šiaulių '!J128)</f>
        <v>33</v>
      </c>
      <c r="K129" s="50">
        <f>SUM('Alytus:Šiaulių '!K128)</f>
        <v>60423.259999999995</v>
      </c>
      <c r="L129" s="50"/>
      <c r="M129" s="50"/>
      <c r="N129" s="50"/>
      <c r="O129" s="50"/>
    </row>
    <row r="130" spans="1:15" x14ac:dyDescent="0.35">
      <c r="A130" s="16" t="s">
        <v>233</v>
      </c>
      <c r="B130" s="17" t="s">
        <v>216</v>
      </c>
      <c r="C130" s="63">
        <v>4</v>
      </c>
      <c r="D130" s="46" t="s">
        <v>57</v>
      </c>
      <c r="E130" s="46">
        <v>6</v>
      </c>
      <c r="F130" s="46" t="s">
        <v>58</v>
      </c>
      <c r="G130" s="46">
        <v>20</v>
      </c>
      <c r="H130" s="49" t="s">
        <v>59</v>
      </c>
      <c r="I130" s="50">
        <f t="shared" ref="I130:I133" si="3">K130/J130</f>
        <v>851.68000000000006</v>
      </c>
      <c r="J130" s="50">
        <f>SUM('Alytus:Šiaulių '!J129)</f>
        <v>1</v>
      </c>
      <c r="K130" s="50">
        <f>SUM('Alytus:Šiaulių '!K129)</f>
        <v>851.68000000000006</v>
      </c>
      <c r="L130" s="50"/>
      <c r="M130" s="50"/>
      <c r="N130" s="50"/>
      <c r="O130" s="50"/>
    </row>
    <row r="131" spans="1:15" ht="31" x14ac:dyDescent="0.35">
      <c r="A131" s="16" t="s">
        <v>234</v>
      </c>
      <c r="B131" s="33" t="s">
        <v>217</v>
      </c>
      <c r="C131" s="63">
        <v>1</v>
      </c>
      <c r="D131" s="46" t="s">
        <v>57</v>
      </c>
      <c r="E131" s="46">
        <v>11</v>
      </c>
      <c r="F131" s="46" t="s">
        <v>58</v>
      </c>
      <c r="G131" s="46">
        <v>0</v>
      </c>
      <c r="H131" s="49" t="s">
        <v>59</v>
      </c>
      <c r="I131" s="50">
        <f t="shared" si="3"/>
        <v>2072.273793103448</v>
      </c>
      <c r="J131" s="50">
        <f>SUM('Alytus:Šiaulių '!J130)</f>
        <v>29</v>
      </c>
      <c r="K131" s="50">
        <f>SUM('Alytus:Šiaulių '!K130)</f>
        <v>60095.939999999995</v>
      </c>
      <c r="L131" s="50"/>
      <c r="M131" s="50"/>
      <c r="N131" s="50"/>
      <c r="O131" s="50"/>
    </row>
    <row r="132" spans="1:15" ht="31" x14ac:dyDescent="0.35">
      <c r="A132" s="16" t="s">
        <v>272</v>
      </c>
      <c r="B132" s="33" t="s">
        <v>69</v>
      </c>
      <c r="C132" s="63">
        <v>7</v>
      </c>
      <c r="D132" s="46" t="s">
        <v>57</v>
      </c>
      <c r="E132" s="46">
        <v>9</v>
      </c>
      <c r="F132" s="46" t="s">
        <v>58</v>
      </c>
      <c r="G132" s="46">
        <v>8</v>
      </c>
      <c r="H132" s="49" t="s">
        <v>59</v>
      </c>
      <c r="I132" s="50">
        <f t="shared" si="3"/>
        <v>1278.52</v>
      </c>
      <c r="J132" s="50">
        <f>SUM('Alytus:Šiaulių '!J131)</f>
        <v>1</v>
      </c>
      <c r="K132" s="50">
        <f>SUM('Alytus:Šiaulių '!K131)</f>
        <v>1278.52</v>
      </c>
      <c r="L132" s="50"/>
      <c r="M132" s="50"/>
      <c r="N132" s="50"/>
      <c r="O132" s="50"/>
    </row>
    <row r="133" spans="1:15" ht="31" x14ac:dyDescent="0.35">
      <c r="A133" s="16" t="s">
        <v>321</v>
      </c>
      <c r="B133" s="44" t="s">
        <v>271</v>
      </c>
      <c r="C133" s="63">
        <v>1</v>
      </c>
      <c r="D133" s="46" t="s">
        <v>57</v>
      </c>
      <c r="E133" s="46">
        <v>10</v>
      </c>
      <c r="F133" s="46" t="s">
        <v>58</v>
      </c>
      <c r="G133" s="46">
        <v>14</v>
      </c>
      <c r="H133" s="49" t="s">
        <v>59</v>
      </c>
      <c r="I133" s="50">
        <f t="shared" si="3"/>
        <v>1456.3177777777778</v>
      </c>
      <c r="J133" s="50">
        <f>SUM('Alytus:Šiaulių '!J132)</f>
        <v>9</v>
      </c>
      <c r="K133" s="50">
        <f>SUM('Alytus:Šiaulių '!K132)</f>
        <v>13106.86</v>
      </c>
      <c r="L133" s="50"/>
      <c r="M133" s="50"/>
      <c r="N133" s="50"/>
      <c r="O133" s="50"/>
    </row>
    <row r="134" spans="1:15" x14ac:dyDescent="0.35">
      <c r="A134" s="16" t="s">
        <v>322</v>
      </c>
      <c r="B134" s="17" t="s">
        <v>70</v>
      </c>
      <c r="C134" s="63">
        <v>3</v>
      </c>
      <c r="D134" s="46" t="s">
        <v>57</v>
      </c>
      <c r="E134" s="46">
        <v>1</v>
      </c>
      <c r="F134" s="46" t="s">
        <v>58</v>
      </c>
      <c r="G134" s="46">
        <v>14</v>
      </c>
      <c r="H134" s="49" t="s">
        <v>59</v>
      </c>
      <c r="I134" s="50">
        <f t="shared" si="1"/>
        <v>3128.7957908496728</v>
      </c>
      <c r="J134" s="50">
        <f>SUM('Alytus:Šiaulių '!J133)</f>
        <v>765</v>
      </c>
      <c r="K134" s="50">
        <f>SUM('Alytus:Šiaulių '!K133)</f>
        <v>2393528.7799999998</v>
      </c>
      <c r="L134" s="50"/>
      <c r="M134" s="50"/>
      <c r="N134" s="50"/>
      <c r="O134" s="50"/>
    </row>
    <row r="135" spans="1:15" x14ac:dyDescent="0.35">
      <c r="A135" s="20">
        <v>10</v>
      </c>
      <c r="B135" s="49" t="s">
        <v>337</v>
      </c>
      <c r="C135" s="60">
        <v>0</v>
      </c>
      <c r="D135" s="46" t="s">
        <v>57</v>
      </c>
      <c r="E135" s="61">
        <v>11</v>
      </c>
      <c r="F135" s="46" t="s">
        <v>58</v>
      </c>
      <c r="G135" s="61">
        <v>30</v>
      </c>
      <c r="H135" s="49" t="s">
        <v>59</v>
      </c>
      <c r="I135" s="50">
        <f t="shared" si="1"/>
        <v>709.58378378378382</v>
      </c>
      <c r="J135" s="50">
        <f>SUM('Alytus:Šiaulių '!J134)</f>
        <v>74</v>
      </c>
      <c r="K135" s="50">
        <f>SUM('Alytus:Šiaulių '!K134)</f>
        <v>52509.200000000004</v>
      </c>
      <c r="L135" s="50"/>
      <c r="M135" s="50"/>
      <c r="N135" s="50"/>
      <c r="O135" s="50"/>
    </row>
    <row r="136" spans="1:15" x14ac:dyDescent="0.35">
      <c r="A136" s="20" t="s">
        <v>56</v>
      </c>
      <c r="B136" s="36" t="s">
        <v>84</v>
      </c>
      <c r="C136" s="119"/>
      <c r="D136" s="120"/>
      <c r="E136" s="120"/>
      <c r="F136" s="120"/>
      <c r="G136" s="120"/>
      <c r="H136" s="120"/>
      <c r="I136" s="50">
        <f t="shared" si="1"/>
        <v>1271.9878330019881</v>
      </c>
      <c r="J136" s="50">
        <f>SUM('Alytus:Šiaulių '!J135)</f>
        <v>503</v>
      </c>
      <c r="K136" s="50">
        <f>SUM('Alytus:Šiaulių '!K135)</f>
        <v>639809.88</v>
      </c>
      <c r="L136" s="50"/>
      <c r="M136" s="50"/>
      <c r="N136" s="50"/>
      <c r="O136" s="50"/>
    </row>
    <row r="137" spans="1:15" x14ac:dyDescent="0.35">
      <c r="A137" s="20" t="s">
        <v>85</v>
      </c>
      <c r="B137" s="17" t="s">
        <v>2</v>
      </c>
      <c r="C137" s="63">
        <v>2</v>
      </c>
      <c r="D137" s="46" t="s">
        <v>57</v>
      </c>
      <c r="E137" s="46">
        <v>4</v>
      </c>
      <c r="F137" s="46" t="s">
        <v>58</v>
      </c>
      <c r="G137" s="46">
        <v>10</v>
      </c>
      <c r="H137" s="49" t="s">
        <v>59</v>
      </c>
      <c r="I137" s="50">
        <f t="shared" si="1"/>
        <v>416.79233169861783</v>
      </c>
      <c r="J137" s="50">
        <f>SUM('Alytus:Šiaulių '!J136)</f>
        <v>4486</v>
      </c>
      <c r="K137" s="50">
        <f>SUM('Alytus:Šiaulių '!K136)</f>
        <v>1869730.3999999997</v>
      </c>
      <c r="L137" s="50"/>
      <c r="M137" s="52">
        <f>SUM(J138:J146)</f>
        <v>4163</v>
      </c>
      <c r="N137" s="52">
        <f>SUM(K138:K146)</f>
        <v>1796529.38</v>
      </c>
      <c r="O137" s="50"/>
    </row>
    <row r="138" spans="1:15" x14ac:dyDescent="0.35">
      <c r="A138" s="20" t="s">
        <v>96</v>
      </c>
      <c r="B138" s="17" t="s">
        <v>4</v>
      </c>
      <c r="C138" s="63">
        <v>0</v>
      </c>
      <c r="D138" s="46" t="s">
        <v>57</v>
      </c>
      <c r="E138" s="46">
        <v>8</v>
      </c>
      <c r="F138" s="46" t="s">
        <v>58</v>
      </c>
      <c r="G138" s="46">
        <v>17</v>
      </c>
      <c r="H138" s="49" t="s">
        <v>59</v>
      </c>
      <c r="I138" s="50">
        <f t="shared" si="1"/>
        <v>697.21115835777141</v>
      </c>
      <c r="J138" s="50">
        <f>SUM('Alytus:Šiaulių '!J138)</f>
        <v>1364</v>
      </c>
      <c r="K138" s="50">
        <f>SUM('Alytus:Šiaulių '!K138)</f>
        <v>950996.02000000014</v>
      </c>
      <c r="L138" s="50"/>
      <c r="M138" s="50"/>
      <c r="N138" s="50"/>
      <c r="O138" s="50"/>
    </row>
    <row r="139" spans="1:15" x14ac:dyDescent="0.35">
      <c r="A139" s="20" t="s">
        <v>97</v>
      </c>
      <c r="B139" s="17" t="s">
        <v>261</v>
      </c>
      <c r="C139" s="63">
        <v>0</v>
      </c>
      <c r="D139" s="46" t="s">
        <v>57</v>
      </c>
      <c r="E139" s="46">
        <v>11</v>
      </c>
      <c r="F139" s="46" t="s">
        <v>58</v>
      </c>
      <c r="G139" s="46">
        <v>10</v>
      </c>
      <c r="H139" s="49" t="s">
        <v>59</v>
      </c>
      <c r="I139" s="50">
        <f t="shared" si="1"/>
        <v>0</v>
      </c>
      <c r="J139" s="50">
        <f>SUM('Alytus:Šiaulių '!J139)</f>
        <v>2</v>
      </c>
      <c r="K139" s="50">
        <f>SUM('Alytus:Šiaulių '!K139)</f>
        <v>0</v>
      </c>
      <c r="L139" s="50"/>
      <c r="M139" s="50"/>
      <c r="N139" s="50"/>
      <c r="O139" s="50"/>
    </row>
    <row r="140" spans="1:15" ht="31" x14ac:dyDescent="0.35">
      <c r="A140" s="20" t="s">
        <v>98</v>
      </c>
      <c r="B140" s="33" t="s">
        <v>106</v>
      </c>
      <c r="C140" s="63">
        <v>0</v>
      </c>
      <c r="D140" s="46" t="s">
        <v>57</v>
      </c>
      <c r="E140" s="46">
        <v>6</v>
      </c>
      <c r="F140" s="46" t="s">
        <v>58</v>
      </c>
      <c r="G140" s="46">
        <v>15</v>
      </c>
      <c r="H140" s="49" t="s">
        <v>59</v>
      </c>
      <c r="I140" s="50">
        <f t="shared" si="1"/>
        <v>283.08166666666665</v>
      </c>
      <c r="J140" s="50">
        <f>SUM('Alytus:Šiaulių '!J140)</f>
        <v>216</v>
      </c>
      <c r="K140" s="50">
        <f>SUM('Alytus:Šiaulių '!K140)</f>
        <v>61145.64</v>
      </c>
      <c r="L140" s="50"/>
      <c r="M140" s="50"/>
      <c r="N140" s="50"/>
      <c r="O140" s="50"/>
    </row>
    <row r="141" spans="1:15" x14ac:dyDescent="0.35">
      <c r="A141" s="20" t="s">
        <v>99</v>
      </c>
      <c r="B141" s="17" t="s">
        <v>5</v>
      </c>
      <c r="C141" s="63">
        <v>0</v>
      </c>
      <c r="D141" s="46" t="s">
        <v>57</v>
      </c>
      <c r="E141" s="46">
        <v>5</v>
      </c>
      <c r="F141" s="46" t="s">
        <v>58</v>
      </c>
      <c r="G141" s="46">
        <v>26</v>
      </c>
      <c r="H141" s="49" t="s">
        <v>59</v>
      </c>
      <c r="I141" s="50">
        <f t="shared" si="1"/>
        <v>365.1305263157895</v>
      </c>
      <c r="J141" s="50">
        <f>SUM('Alytus:Šiaulių '!J141)</f>
        <v>247</v>
      </c>
      <c r="K141" s="50">
        <f>SUM('Alytus:Šiaulių '!K141)</f>
        <v>90187.24</v>
      </c>
      <c r="L141" s="50"/>
      <c r="M141" s="50"/>
      <c r="N141" s="50"/>
      <c r="O141" s="50"/>
    </row>
    <row r="142" spans="1:15" x14ac:dyDescent="0.35">
      <c r="A142" s="20" t="s">
        <v>100</v>
      </c>
      <c r="B142" s="17" t="s">
        <v>6</v>
      </c>
      <c r="C142" s="63">
        <v>0</v>
      </c>
      <c r="D142" s="46" t="s">
        <v>57</v>
      </c>
      <c r="E142" s="46">
        <v>7</v>
      </c>
      <c r="F142" s="46" t="s">
        <v>58</v>
      </c>
      <c r="G142" s="46">
        <v>26</v>
      </c>
      <c r="H142" s="49" t="s">
        <v>59</v>
      </c>
      <c r="I142" s="50">
        <f t="shared" si="1"/>
        <v>237.56270270270269</v>
      </c>
      <c r="J142" s="50">
        <f>SUM('Alytus:Šiaulių '!J142)</f>
        <v>37</v>
      </c>
      <c r="K142" s="50">
        <f>SUM('Alytus:Šiaulių '!K142)</f>
        <v>8789.82</v>
      </c>
      <c r="L142" s="50"/>
      <c r="M142" s="50"/>
      <c r="N142" s="50"/>
      <c r="O142" s="50"/>
    </row>
    <row r="143" spans="1:15" x14ac:dyDescent="0.35">
      <c r="A143" s="20" t="s">
        <v>101</v>
      </c>
      <c r="B143" s="17" t="s">
        <v>7</v>
      </c>
      <c r="C143" s="63">
        <v>0</v>
      </c>
      <c r="D143" s="46" t="s">
        <v>57</v>
      </c>
      <c r="E143" s="46">
        <v>3</v>
      </c>
      <c r="F143" s="46" t="s">
        <v>58</v>
      </c>
      <c r="G143" s="46">
        <v>28</v>
      </c>
      <c r="H143" s="49" t="s">
        <v>59</v>
      </c>
      <c r="I143" s="50">
        <f t="shared" si="1"/>
        <v>211.41581395348837</v>
      </c>
      <c r="J143" s="50">
        <f>SUM('Alytus:Šiaulių '!J143)</f>
        <v>43</v>
      </c>
      <c r="K143" s="50">
        <f>SUM('Alytus:Šiaulių '!K143)</f>
        <v>9090.8799999999992</v>
      </c>
      <c r="L143" s="50"/>
      <c r="M143" s="50"/>
      <c r="N143" s="50"/>
      <c r="O143" s="50"/>
    </row>
    <row r="144" spans="1:15" x14ac:dyDescent="0.35">
      <c r="A144" s="20" t="s">
        <v>102</v>
      </c>
      <c r="B144" s="17" t="s">
        <v>13</v>
      </c>
      <c r="C144" s="63">
        <v>0</v>
      </c>
      <c r="D144" s="46" t="s">
        <v>57</v>
      </c>
      <c r="E144" s="46">
        <v>5</v>
      </c>
      <c r="F144" s="46" t="s">
        <v>58</v>
      </c>
      <c r="G144" s="46">
        <v>13</v>
      </c>
      <c r="H144" s="49" t="s">
        <v>59</v>
      </c>
      <c r="I144" s="50"/>
      <c r="J144" s="50"/>
      <c r="K144" s="50"/>
      <c r="L144" s="50"/>
      <c r="M144" s="50"/>
      <c r="N144" s="50"/>
      <c r="O144" s="50"/>
    </row>
    <row r="145" spans="1:15" x14ac:dyDescent="0.35">
      <c r="A145" s="20">
        <v>11</v>
      </c>
      <c r="B145" s="49" t="s">
        <v>44</v>
      </c>
      <c r="C145" s="90">
        <v>3802</v>
      </c>
      <c r="D145" s="91"/>
      <c r="E145" s="91"/>
      <c r="F145" s="91"/>
      <c r="G145" s="91"/>
      <c r="H145" s="92"/>
      <c r="I145" s="50">
        <f t="shared" si="1"/>
        <v>126.98390438247013</v>
      </c>
      <c r="J145" s="50">
        <f>SUM('Alytus:Šiaulių '!J145)</f>
        <v>502</v>
      </c>
      <c r="K145" s="50">
        <f>SUM('Alytus:Šiaulių '!K145)</f>
        <v>63745.920000000006</v>
      </c>
      <c r="L145" s="50"/>
      <c r="M145" s="50"/>
      <c r="N145" s="50"/>
      <c r="O145" s="50"/>
    </row>
    <row r="146" spans="1:15" x14ac:dyDescent="0.35">
      <c r="A146" s="20">
        <v>12</v>
      </c>
      <c r="B146" s="49" t="s">
        <v>338</v>
      </c>
      <c r="C146" s="64">
        <v>2</v>
      </c>
      <c r="D146" s="61" t="s">
        <v>57</v>
      </c>
      <c r="E146" s="61">
        <v>6</v>
      </c>
      <c r="F146" s="61" t="s">
        <v>58</v>
      </c>
      <c r="G146" s="61">
        <v>0</v>
      </c>
      <c r="H146" s="62" t="s">
        <v>59</v>
      </c>
      <c r="I146" s="50">
        <f t="shared" si="1"/>
        <v>349.64261415525112</v>
      </c>
      <c r="J146" s="50">
        <f>SUM('Alytus:Šiaulių '!J146)</f>
        <v>1752</v>
      </c>
      <c r="K146" s="50">
        <f>SUM('Alytus:Šiaulių '!K146)</f>
        <v>612573.86</v>
      </c>
      <c r="L146" s="50"/>
      <c r="M146" s="50"/>
      <c r="N146" s="50"/>
      <c r="O146" s="50"/>
    </row>
    <row r="147" spans="1:15" x14ac:dyDescent="0.35">
      <c r="A147" s="20" t="s">
        <v>182</v>
      </c>
      <c r="B147" s="36" t="s">
        <v>84</v>
      </c>
      <c r="C147" s="119"/>
      <c r="D147" s="120"/>
      <c r="E147" s="120"/>
      <c r="F147" s="120"/>
      <c r="G147" s="120"/>
      <c r="H147" s="120"/>
      <c r="I147" s="50"/>
      <c r="J147" s="50"/>
      <c r="K147" s="50"/>
      <c r="L147" s="50"/>
      <c r="M147" s="50"/>
      <c r="N147" s="50"/>
      <c r="O147" s="50"/>
    </row>
    <row r="148" spans="1:15" x14ac:dyDescent="0.35">
      <c r="A148" s="16" t="s">
        <v>183</v>
      </c>
      <c r="B148" s="17" t="s">
        <v>2</v>
      </c>
      <c r="C148" s="63">
        <v>9</v>
      </c>
      <c r="D148" s="46" t="s">
        <v>57</v>
      </c>
      <c r="E148" s="46">
        <v>4</v>
      </c>
      <c r="F148" s="46" t="s">
        <v>58</v>
      </c>
      <c r="G148" s="46">
        <v>8</v>
      </c>
      <c r="H148" s="49" t="s">
        <v>59</v>
      </c>
      <c r="I148" s="51">
        <f>K148/J148</f>
        <v>1029.8589886104785</v>
      </c>
      <c r="J148" s="50">
        <f>SUM(J150:J155,J157,J159:J174)</f>
        <v>2195</v>
      </c>
      <c r="K148" s="50">
        <f>SUM(K150:K155,K157,K159:K174)</f>
        <v>2260540.4800000004</v>
      </c>
      <c r="L148" s="50"/>
      <c r="M148" s="52"/>
      <c r="N148" s="52"/>
      <c r="O148" s="50"/>
    </row>
    <row r="149" spans="1:15" x14ac:dyDescent="0.35">
      <c r="A149" s="16" t="s">
        <v>184</v>
      </c>
      <c r="B149" s="17" t="s">
        <v>3</v>
      </c>
      <c r="C149" s="93"/>
      <c r="D149" s="94"/>
      <c r="E149" s="94"/>
      <c r="F149" s="94"/>
      <c r="G149" s="94"/>
      <c r="H149" s="95"/>
      <c r="I149" s="50"/>
      <c r="J149" s="50"/>
      <c r="K149" s="50"/>
      <c r="L149" s="50"/>
      <c r="M149" s="50"/>
      <c r="N149" s="50"/>
      <c r="O149" s="50"/>
    </row>
    <row r="150" spans="1:15" x14ac:dyDescent="0.35">
      <c r="A150" s="16" t="s">
        <v>185</v>
      </c>
      <c r="B150" s="17" t="s">
        <v>4</v>
      </c>
      <c r="C150" s="63">
        <v>3</v>
      </c>
      <c r="D150" s="46" t="s">
        <v>57</v>
      </c>
      <c r="E150" s="46">
        <v>1</v>
      </c>
      <c r="F150" s="46" t="s">
        <v>58</v>
      </c>
      <c r="G150" s="46">
        <v>27</v>
      </c>
      <c r="H150" s="49" t="s">
        <v>59</v>
      </c>
      <c r="I150" s="50">
        <f>K150/J150</f>
        <v>3120.2451497005991</v>
      </c>
      <c r="J150" s="50">
        <f>SUM('Alytus:Šiaulių '!J150)</f>
        <v>167</v>
      </c>
      <c r="K150" s="50">
        <f>SUM('Alytus:Šiaulių '!K150)</f>
        <v>521080.94000000006</v>
      </c>
      <c r="L150" s="50"/>
      <c r="M150" s="50"/>
      <c r="N150" s="50"/>
      <c r="O150" s="50"/>
    </row>
    <row r="151" spans="1:15" x14ac:dyDescent="0.35">
      <c r="A151" s="16" t="s">
        <v>186</v>
      </c>
      <c r="B151" s="17" t="s">
        <v>309</v>
      </c>
      <c r="C151" s="63">
        <v>1</v>
      </c>
      <c r="D151" s="46" t="s">
        <v>57</v>
      </c>
      <c r="E151" s="46">
        <v>4</v>
      </c>
      <c r="F151" s="46" t="s">
        <v>58</v>
      </c>
      <c r="G151" s="46">
        <v>0</v>
      </c>
      <c r="H151" s="49" t="s">
        <v>59</v>
      </c>
      <c r="I151" s="50"/>
      <c r="J151" s="50"/>
      <c r="K151" s="50"/>
      <c r="L151" s="50"/>
      <c r="M151" s="50"/>
      <c r="N151" s="50"/>
      <c r="O151" s="50"/>
    </row>
    <row r="152" spans="1:15" x14ac:dyDescent="0.35">
      <c r="A152" s="16" t="s">
        <v>187</v>
      </c>
      <c r="B152" s="17" t="s">
        <v>314</v>
      </c>
      <c r="C152" s="63">
        <v>1</v>
      </c>
      <c r="D152" s="46" t="s">
        <v>57</v>
      </c>
      <c r="E152" s="46">
        <v>6</v>
      </c>
      <c r="F152" s="46" t="s">
        <v>58</v>
      </c>
      <c r="G152" s="46">
        <v>19</v>
      </c>
      <c r="H152" s="49" t="s">
        <v>59</v>
      </c>
      <c r="I152" s="50"/>
      <c r="J152" s="50"/>
      <c r="K152" s="50"/>
      <c r="L152" s="50"/>
      <c r="M152" s="50"/>
      <c r="N152" s="50"/>
      <c r="O152" s="50"/>
    </row>
    <row r="153" spans="1:15" x14ac:dyDescent="0.35">
      <c r="A153" s="16" t="s">
        <v>188</v>
      </c>
      <c r="B153" s="17" t="s">
        <v>243</v>
      </c>
      <c r="C153" s="63">
        <v>4</v>
      </c>
      <c r="D153" s="46" t="s">
        <v>57</v>
      </c>
      <c r="E153" s="46">
        <v>8</v>
      </c>
      <c r="F153" s="46" t="s">
        <v>58</v>
      </c>
      <c r="G153" s="46">
        <v>20</v>
      </c>
      <c r="H153" s="49" t="s">
        <v>59</v>
      </c>
      <c r="I153" s="50">
        <f t="shared" ref="I153:I174" si="4">K153/J153</f>
        <v>699.62</v>
      </c>
      <c r="J153" s="50">
        <f>SUM('Alytus:Šiaulių '!J151)</f>
        <v>2</v>
      </c>
      <c r="K153" s="50">
        <f>SUM('Alytus:Šiaulių '!K151)</f>
        <v>1399.24</v>
      </c>
      <c r="L153" s="50"/>
      <c r="M153" s="50"/>
      <c r="N153" s="50"/>
      <c r="O153" s="50"/>
    </row>
    <row r="154" spans="1:15" x14ac:dyDescent="0.35">
      <c r="A154" s="16" t="s">
        <v>345</v>
      </c>
      <c r="B154" s="17" t="s">
        <v>249</v>
      </c>
      <c r="C154" s="63">
        <v>6</v>
      </c>
      <c r="D154" s="46" t="s">
        <v>57</v>
      </c>
      <c r="E154" s="46">
        <v>6</v>
      </c>
      <c r="F154" s="46" t="s">
        <v>58</v>
      </c>
      <c r="G154" s="46">
        <v>28</v>
      </c>
      <c r="H154" s="49" t="s">
        <v>59</v>
      </c>
      <c r="I154" s="50">
        <f t="shared" si="4"/>
        <v>1138.004347826087</v>
      </c>
      <c r="J154" s="50">
        <f>SUM('Alytus:Šiaulių '!J152)</f>
        <v>92</v>
      </c>
      <c r="K154" s="50">
        <f>SUM('Alytus:Šiaulių '!K152)</f>
        <v>104696.40000000001</v>
      </c>
      <c r="L154" s="50"/>
      <c r="M154" s="50"/>
      <c r="N154" s="50"/>
      <c r="O154" s="50"/>
    </row>
    <row r="155" spans="1:15" ht="31" x14ac:dyDescent="0.35">
      <c r="A155" s="16" t="s">
        <v>189</v>
      </c>
      <c r="B155" s="33" t="s">
        <v>263</v>
      </c>
      <c r="C155" s="63">
        <v>3</v>
      </c>
      <c r="D155" s="46" t="s">
        <v>57</v>
      </c>
      <c r="E155" s="46">
        <v>1</v>
      </c>
      <c r="F155" s="46" t="s">
        <v>58</v>
      </c>
      <c r="G155" s="46">
        <v>10</v>
      </c>
      <c r="H155" s="49" t="s">
        <v>59</v>
      </c>
      <c r="I155" s="50">
        <f t="shared" si="4"/>
        <v>1682.591282051282</v>
      </c>
      <c r="J155" s="50">
        <f>SUM('Alytus:Šiaulių '!J153)</f>
        <v>78</v>
      </c>
      <c r="K155" s="50">
        <f>SUM('Alytus:Šiaulių '!K153)</f>
        <v>131242.12</v>
      </c>
      <c r="L155" s="50"/>
      <c r="M155" s="50"/>
      <c r="N155" s="50"/>
      <c r="O155" s="50"/>
    </row>
    <row r="156" spans="1:15" x14ac:dyDescent="0.35">
      <c r="A156" s="16" t="s">
        <v>346</v>
      </c>
      <c r="B156" s="33" t="s">
        <v>249</v>
      </c>
      <c r="C156" s="63">
        <v>3</v>
      </c>
      <c r="D156" s="46" t="s">
        <v>57</v>
      </c>
      <c r="E156" s="46">
        <v>4</v>
      </c>
      <c r="F156" s="46" t="s">
        <v>58</v>
      </c>
      <c r="G156" s="46">
        <v>25</v>
      </c>
      <c r="H156" s="49" t="s">
        <v>59</v>
      </c>
      <c r="I156" s="50">
        <f t="shared" ref="I156:I158" si="5">K156/J156</f>
        <v>2188.0276923076922</v>
      </c>
      <c r="J156" s="50">
        <f>SUM('Alytus:Šiaulių '!J154)</f>
        <v>39</v>
      </c>
      <c r="K156" s="50">
        <f>SUM('Alytus:Šiaulių '!K154)</f>
        <v>85333.08</v>
      </c>
      <c r="L156" s="50"/>
      <c r="M156" s="50"/>
    </row>
    <row r="157" spans="1:15" x14ac:dyDescent="0.35">
      <c r="A157" s="16" t="s">
        <v>190</v>
      </c>
      <c r="B157" s="17" t="s">
        <v>5</v>
      </c>
      <c r="C157" s="63">
        <v>0</v>
      </c>
      <c r="D157" s="46" t="s">
        <v>57</v>
      </c>
      <c r="E157" s="46">
        <v>11</v>
      </c>
      <c r="F157" s="46" t="s">
        <v>58</v>
      </c>
      <c r="G157" s="46">
        <v>23</v>
      </c>
      <c r="H157" s="49" t="s">
        <v>59</v>
      </c>
      <c r="I157" s="50">
        <f t="shared" si="5"/>
        <v>1178.0000000000002</v>
      </c>
      <c r="J157" s="50">
        <f>SUM('Alytus:Šiaulių '!J155)</f>
        <v>11</v>
      </c>
      <c r="K157" s="50">
        <f>SUM('Alytus:Šiaulių '!K155)</f>
        <v>12958.000000000002</v>
      </c>
      <c r="L157" s="50"/>
      <c r="M157" s="50"/>
    </row>
    <row r="158" spans="1:15" x14ac:dyDescent="0.35">
      <c r="A158" s="16" t="s">
        <v>191</v>
      </c>
      <c r="B158" s="17" t="s">
        <v>6</v>
      </c>
      <c r="C158" s="63">
        <v>1</v>
      </c>
      <c r="D158" s="46" t="s">
        <v>57</v>
      </c>
      <c r="E158" s="46">
        <v>8</v>
      </c>
      <c r="F158" s="46" t="s">
        <v>58</v>
      </c>
      <c r="G158" s="46">
        <v>27</v>
      </c>
      <c r="H158" s="49" t="s">
        <v>59</v>
      </c>
      <c r="I158" s="50">
        <f t="shared" si="5"/>
        <v>1242.9742857142858</v>
      </c>
      <c r="J158" s="50">
        <f>SUM('Alytus:Šiaulių '!J156)</f>
        <v>7</v>
      </c>
      <c r="K158" s="50">
        <f>SUM('Alytus:Šiaulių '!K156)</f>
        <v>8700.82</v>
      </c>
      <c r="L158" s="50"/>
      <c r="M158" s="50"/>
    </row>
    <row r="159" spans="1:15" x14ac:dyDescent="0.35">
      <c r="A159" s="16" t="s">
        <v>192</v>
      </c>
      <c r="B159" s="17" t="s">
        <v>7</v>
      </c>
      <c r="C159" s="63">
        <v>1</v>
      </c>
      <c r="D159" s="46" t="s">
        <v>57</v>
      </c>
      <c r="E159" s="46">
        <v>1</v>
      </c>
      <c r="F159" s="46" t="s">
        <v>58</v>
      </c>
      <c r="G159" s="46">
        <v>20</v>
      </c>
      <c r="H159" s="49" t="s">
        <v>59</v>
      </c>
      <c r="I159" s="50">
        <f t="shared" si="4"/>
        <v>502.41510204081635</v>
      </c>
      <c r="J159" s="50">
        <f>SUM('Alytus:Šiaulių '!J157)</f>
        <v>49</v>
      </c>
      <c r="K159" s="50">
        <f>SUM('Alytus:Šiaulių '!K157)</f>
        <v>24618.34</v>
      </c>
      <c r="L159" s="50"/>
      <c r="M159" s="50"/>
    </row>
    <row r="160" spans="1:15" x14ac:dyDescent="0.35">
      <c r="A160" s="16" t="s">
        <v>193</v>
      </c>
      <c r="B160" s="17" t="s">
        <v>8</v>
      </c>
      <c r="C160" s="63">
        <v>2</v>
      </c>
      <c r="D160" s="46" t="s">
        <v>57</v>
      </c>
      <c r="E160" s="46">
        <v>0</v>
      </c>
      <c r="F160" s="46" t="s">
        <v>58</v>
      </c>
      <c r="G160" s="46">
        <v>21</v>
      </c>
      <c r="H160" s="49" t="s">
        <v>59</v>
      </c>
      <c r="I160" s="50">
        <f t="shared" si="4"/>
        <v>1002.3029268292681</v>
      </c>
      <c r="J160" s="50">
        <f>SUM('Alytus:Šiaulių '!J158)</f>
        <v>287</v>
      </c>
      <c r="K160" s="50">
        <f>SUM('Alytus:Šiaulių '!K158)</f>
        <v>287660.93999999994</v>
      </c>
      <c r="L160" s="50"/>
      <c r="M160" s="50"/>
    </row>
    <row r="161" spans="1:13" x14ac:dyDescent="0.35">
      <c r="A161" s="16" t="s">
        <v>194</v>
      </c>
      <c r="B161" s="17" t="s">
        <v>9</v>
      </c>
      <c r="C161" s="63">
        <v>2</v>
      </c>
      <c r="D161" s="46" t="s">
        <v>57</v>
      </c>
      <c r="E161" s="46">
        <v>1</v>
      </c>
      <c r="F161" s="46" t="s">
        <v>58</v>
      </c>
      <c r="G161" s="46">
        <v>24</v>
      </c>
      <c r="H161" s="49" t="s">
        <v>59</v>
      </c>
      <c r="I161" s="50">
        <f t="shared" si="4"/>
        <v>621.8393061224491</v>
      </c>
      <c r="J161" s="50">
        <f>SUM('Alytus:Šiaulių '!J159)</f>
        <v>490</v>
      </c>
      <c r="K161" s="50">
        <f>SUM('Alytus:Šiaulių '!K159)</f>
        <v>304701.26000000007</v>
      </c>
      <c r="L161" s="50"/>
      <c r="M161" s="50"/>
    </row>
    <row r="162" spans="1:13" x14ac:dyDescent="0.35">
      <c r="A162" s="16" t="s">
        <v>195</v>
      </c>
      <c r="B162" s="17" t="s">
        <v>10</v>
      </c>
      <c r="C162" s="63">
        <v>2</v>
      </c>
      <c r="D162" s="46" t="s">
        <v>57</v>
      </c>
      <c r="E162" s="46">
        <v>0</v>
      </c>
      <c r="F162" s="46" t="s">
        <v>58</v>
      </c>
      <c r="G162" s="46">
        <v>22</v>
      </c>
      <c r="H162" s="49" t="s">
        <v>59</v>
      </c>
      <c r="I162" s="50">
        <f t="shared" si="4"/>
        <v>963.59</v>
      </c>
      <c r="J162" s="50">
        <f>SUM('Alytus:Šiaulių '!J160)</f>
        <v>30</v>
      </c>
      <c r="K162" s="50">
        <f>SUM('Alytus:Šiaulių '!K160)</f>
        <v>28907.7</v>
      </c>
      <c r="L162" s="50"/>
      <c r="M162" s="50"/>
    </row>
    <row r="163" spans="1:13" ht="16.899999999999999" customHeight="1" x14ac:dyDescent="0.35">
      <c r="A163" s="16" t="s">
        <v>196</v>
      </c>
      <c r="B163" s="17" t="s">
        <v>11</v>
      </c>
      <c r="C163" s="63">
        <v>12</v>
      </c>
      <c r="D163" s="46" t="s">
        <v>57</v>
      </c>
      <c r="E163" s="46">
        <v>0</v>
      </c>
      <c r="F163" s="46" t="s">
        <v>58</v>
      </c>
      <c r="G163" s="46">
        <v>6</v>
      </c>
      <c r="H163" s="49" t="s">
        <v>59</v>
      </c>
      <c r="I163" s="50">
        <f t="shared" si="4"/>
        <v>1148.2509090909091</v>
      </c>
      <c r="J163" s="50">
        <f>SUM('Alytus:Šiaulių '!J161)</f>
        <v>11</v>
      </c>
      <c r="K163" s="50">
        <f>SUM('Alytus:Šiaulių '!K161)</f>
        <v>12630.76</v>
      </c>
      <c r="L163" s="50"/>
      <c r="M163" s="50"/>
    </row>
    <row r="164" spans="1:13" ht="19.899999999999999" customHeight="1" x14ac:dyDescent="0.35">
      <c r="A164" s="16" t="s">
        <v>197</v>
      </c>
      <c r="B164" s="17" t="s">
        <v>12</v>
      </c>
      <c r="C164" s="63">
        <v>1</v>
      </c>
      <c r="D164" s="46" t="s">
        <v>57</v>
      </c>
      <c r="E164" s="46">
        <v>3</v>
      </c>
      <c r="F164" s="46" t="s">
        <v>58</v>
      </c>
      <c r="G164" s="46">
        <v>20</v>
      </c>
      <c r="H164" s="49" t="s">
        <v>59</v>
      </c>
      <c r="I164" s="50">
        <f t="shared" si="4"/>
        <v>998.95032679738574</v>
      </c>
      <c r="J164" s="50">
        <f>SUM('Alytus:Šiaulių '!J162)</f>
        <v>153</v>
      </c>
      <c r="K164" s="50">
        <f>SUM('Alytus:Šiaulių '!K162)</f>
        <v>152839.40000000002</v>
      </c>
      <c r="L164" s="50"/>
      <c r="M164" s="50"/>
    </row>
    <row r="165" spans="1:13" ht="15.65" customHeight="1" x14ac:dyDescent="0.35">
      <c r="A165" s="16" t="s">
        <v>198</v>
      </c>
      <c r="B165" s="17" t="s">
        <v>13</v>
      </c>
      <c r="C165" s="63">
        <v>2</v>
      </c>
      <c r="D165" s="46" t="s">
        <v>57</v>
      </c>
      <c r="E165" s="46">
        <v>6</v>
      </c>
      <c r="F165" s="46" t="s">
        <v>58</v>
      </c>
      <c r="G165" s="46">
        <v>23</v>
      </c>
      <c r="H165" s="49" t="s">
        <v>59</v>
      </c>
      <c r="I165" s="50">
        <f t="shared" si="4"/>
        <v>1265.3166666666666</v>
      </c>
      <c r="J165" s="50">
        <f>SUM('Alytus:Šiaulių '!J163)</f>
        <v>6</v>
      </c>
      <c r="K165" s="50">
        <f>SUM('Alytus:Šiaulių '!K163)</f>
        <v>7591.9</v>
      </c>
      <c r="L165" s="50"/>
      <c r="M165" s="50"/>
    </row>
    <row r="166" spans="1:13" ht="15" customHeight="1" x14ac:dyDescent="0.35">
      <c r="A166" s="16" t="s">
        <v>235</v>
      </c>
      <c r="B166" s="17" t="s">
        <v>214</v>
      </c>
      <c r="C166" s="93"/>
      <c r="D166" s="94"/>
      <c r="E166" s="94"/>
      <c r="F166" s="94"/>
      <c r="G166" s="94"/>
      <c r="H166" s="95"/>
      <c r="I166" s="50">
        <f t="shared" si="4"/>
        <v>790.84</v>
      </c>
      <c r="J166" s="50">
        <f>SUM('Alytus:Šiaulių '!J164)</f>
        <v>1</v>
      </c>
      <c r="K166" s="50">
        <f>SUM('Alytus:Šiaulių '!K164)</f>
        <v>790.84</v>
      </c>
      <c r="L166" s="50"/>
      <c r="M166" s="50"/>
    </row>
    <row r="167" spans="1:13" ht="18" customHeight="1" x14ac:dyDescent="0.35">
      <c r="A167" s="16" t="s">
        <v>236</v>
      </c>
      <c r="B167" s="17" t="s">
        <v>215</v>
      </c>
      <c r="C167" s="63">
        <v>2</v>
      </c>
      <c r="D167" s="46" t="s">
        <v>57</v>
      </c>
      <c r="E167" s="46">
        <v>2</v>
      </c>
      <c r="F167" s="46" t="s">
        <v>58</v>
      </c>
      <c r="G167" s="46">
        <v>17</v>
      </c>
      <c r="H167" s="49" t="s">
        <v>59</v>
      </c>
      <c r="I167" s="50">
        <f t="shared" si="4"/>
        <v>890.44133333333332</v>
      </c>
      <c r="J167" s="50">
        <f>SUM('Alytus:Šiaulių '!J165)</f>
        <v>15</v>
      </c>
      <c r="K167" s="50">
        <f>SUM('Alytus:Šiaulių '!K165)</f>
        <v>13356.619999999999</v>
      </c>
      <c r="L167" s="50"/>
      <c r="M167" s="50"/>
    </row>
    <row r="168" spans="1:13" ht="18" customHeight="1" x14ac:dyDescent="0.35">
      <c r="A168" s="16" t="s">
        <v>237</v>
      </c>
      <c r="B168" s="17" t="s">
        <v>216</v>
      </c>
      <c r="C168" s="63">
        <v>1</v>
      </c>
      <c r="D168" s="46" t="s">
        <v>57</v>
      </c>
      <c r="E168" s="46">
        <v>0</v>
      </c>
      <c r="F168" s="46" t="s">
        <v>58</v>
      </c>
      <c r="G168" s="46">
        <v>5</v>
      </c>
      <c r="H168" s="49" t="s">
        <v>59</v>
      </c>
      <c r="I168" s="50">
        <v>0</v>
      </c>
      <c r="J168" s="50">
        <f>SUM('Alytus:Šiaulių '!J166)</f>
        <v>0</v>
      </c>
      <c r="K168" s="50">
        <f>SUM('Alytus:Šiaulių '!K166)</f>
        <v>0</v>
      </c>
      <c r="L168" s="50"/>
      <c r="M168" s="50"/>
    </row>
    <row r="169" spans="1:13" ht="31" x14ac:dyDescent="0.35">
      <c r="A169" s="16" t="s">
        <v>238</v>
      </c>
      <c r="B169" s="33" t="s">
        <v>221</v>
      </c>
      <c r="C169" s="63">
        <v>1</v>
      </c>
      <c r="D169" s="46" t="s">
        <v>57</v>
      </c>
      <c r="E169" s="46">
        <v>3</v>
      </c>
      <c r="F169" s="46" t="s">
        <v>58</v>
      </c>
      <c r="G169" s="46">
        <v>10</v>
      </c>
      <c r="H169" s="49" t="s">
        <v>59</v>
      </c>
      <c r="I169" s="50">
        <f>K169/J169</f>
        <v>1860.4279999999999</v>
      </c>
      <c r="J169" s="50">
        <f>SUM('Alytus:Šiaulių '!J167)</f>
        <v>5</v>
      </c>
      <c r="K169" s="50">
        <f>SUM('Alytus:Šiaulių '!K167)</f>
        <v>9302.14</v>
      </c>
      <c r="L169" s="50"/>
      <c r="M169" s="50"/>
    </row>
    <row r="170" spans="1:13" ht="39.75" customHeight="1" x14ac:dyDescent="0.35">
      <c r="A170" s="16" t="s">
        <v>273</v>
      </c>
      <c r="B170" s="33" t="s">
        <v>69</v>
      </c>
      <c r="C170" s="63">
        <v>3</v>
      </c>
      <c r="D170" s="46" t="s">
        <v>57</v>
      </c>
      <c r="E170" s="46">
        <v>6</v>
      </c>
      <c r="F170" s="46" t="s">
        <v>58</v>
      </c>
      <c r="G170" s="46">
        <v>1</v>
      </c>
      <c r="H170" s="49" t="s">
        <v>59</v>
      </c>
      <c r="I170" s="50">
        <f t="shared" ref="I170:I171" si="6">K170/J170</f>
        <v>1086.7720000000002</v>
      </c>
      <c r="J170" s="50">
        <f>SUM('Alytus:Šiaulių '!J168)</f>
        <v>5</v>
      </c>
      <c r="K170" s="50">
        <f>SUM('Alytus:Šiaulių '!K168)</f>
        <v>5433.8600000000006</v>
      </c>
      <c r="L170" s="50"/>
      <c r="M170" s="50"/>
    </row>
    <row r="171" spans="1:13" ht="33" customHeight="1" x14ac:dyDescent="0.35">
      <c r="A171" s="16" t="s">
        <v>347</v>
      </c>
      <c r="B171" s="44" t="s">
        <v>271</v>
      </c>
      <c r="C171" s="63">
        <v>0</v>
      </c>
      <c r="D171" s="46" t="s">
        <v>57</v>
      </c>
      <c r="E171" s="46">
        <v>9</v>
      </c>
      <c r="F171" s="46" t="s">
        <v>58</v>
      </c>
      <c r="G171" s="46">
        <v>26</v>
      </c>
      <c r="H171" s="49" t="s">
        <v>59</v>
      </c>
      <c r="I171" s="50">
        <f t="shared" si="6"/>
        <v>999.06999999999994</v>
      </c>
      <c r="J171" s="50">
        <f>SUM('Alytus:Šiaulių '!J169)</f>
        <v>4</v>
      </c>
      <c r="K171" s="50">
        <f>SUM('Alytus:Šiaulių '!K169)</f>
        <v>3996.2799999999997</v>
      </c>
      <c r="L171" s="50"/>
      <c r="M171" s="50"/>
    </row>
    <row r="172" spans="1:13" x14ac:dyDescent="0.35">
      <c r="A172" s="16" t="s">
        <v>348</v>
      </c>
      <c r="B172" s="17" t="s">
        <v>70</v>
      </c>
      <c r="C172" s="63">
        <v>1</v>
      </c>
      <c r="D172" s="46" t="s">
        <v>57</v>
      </c>
      <c r="E172" s="46">
        <v>0</v>
      </c>
      <c r="F172" s="46" t="s">
        <v>58</v>
      </c>
      <c r="G172" s="46">
        <v>17</v>
      </c>
      <c r="H172" s="49" t="s">
        <v>59</v>
      </c>
      <c r="I172" s="50">
        <f t="shared" si="4"/>
        <v>1481.7967441860465</v>
      </c>
      <c r="J172" s="50">
        <f>SUM('Alytus:Šiaulių '!J170)</f>
        <v>258</v>
      </c>
      <c r="K172" s="50">
        <f>SUM('Alytus:Šiaulių '!K170)</f>
        <v>382303.56</v>
      </c>
      <c r="L172" s="50"/>
      <c r="M172" s="50"/>
    </row>
    <row r="173" spans="1:13" x14ac:dyDescent="0.35">
      <c r="A173" s="20">
        <v>13</v>
      </c>
      <c r="B173" s="49" t="s">
        <v>302</v>
      </c>
      <c r="C173" s="87">
        <f>SUM(C174+C175+C176+C177+C178+C179+C181+C183+C184+C185+C186+C187+C188+C189+C190+C191+C192+C193+C194+C195+C196+C197+C198)</f>
        <v>1571</v>
      </c>
      <c r="D173" s="88"/>
      <c r="E173" s="88"/>
      <c r="F173" s="88"/>
      <c r="G173" s="88"/>
      <c r="H173" s="89"/>
      <c r="I173" s="50">
        <f t="shared" ref="I173" si="7">K173/J173</f>
        <v>613.56718750000005</v>
      </c>
      <c r="J173" s="50">
        <f>SUM('Alytus:Šiaulių '!J171)</f>
        <v>64</v>
      </c>
      <c r="K173" s="50">
        <f>SUM('Alytus:Šiaulių '!K171)</f>
        <v>39268.300000000003</v>
      </c>
      <c r="L173" s="50"/>
      <c r="M173" s="50"/>
    </row>
    <row r="174" spans="1:13" ht="16.149999999999999" customHeight="1" x14ac:dyDescent="0.35">
      <c r="A174" s="16" t="s">
        <v>68</v>
      </c>
      <c r="B174" s="36" t="s">
        <v>2</v>
      </c>
      <c r="C174" s="80">
        <v>119</v>
      </c>
      <c r="D174" s="81"/>
      <c r="E174" s="81"/>
      <c r="F174" s="81"/>
      <c r="G174" s="81"/>
      <c r="H174" s="82"/>
      <c r="I174" s="50">
        <f t="shared" si="4"/>
        <v>462.01687366167033</v>
      </c>
      <c r="J174" s="50">
        <f>SUM('Alytus:Šiaulių '!J172)</f>
        <v>467</v>
      </c>
      <c r="K174" s="50">
        <f>SUM('Alytus:Šiaulių '!K172)</f>
        <v>215761.88000000003</v>
      </c>
      <c r="L174" s="50"/>
      <c r="M174" s="50"/>
    </row>
    <row r="175" spans="1:13" x14ac:dyDescent="0.35">
      <c r="A175" s="16" t="s">
        <v>199</v>
      </c>
      <c r="B175" s="36" t="s">
        <v>3</v>
      </c>
      <c r="C175" s="80">
        <v>0</v>
      </c>
      <c r="D175" s="81"/>
      <c r="E175" s="81"/>
      <c r="F175" s="81"/>
      <c r="G175" s="81"/>
      <c r="H175" s="82"/>
      <c r="I175" s="52">
        <f>SUM(C174:C174:H179,C181,C183:H198)</f>
        <v>1571</v>
      </c>
      <c r="J175" s="50"/>
      <c r="K175" s="50"/>
      <c r="L175" s="50"/>
      <c r="M175" s="50"/>
    </row>
    <row r="176" spans="1:13" x14ac:dyDescent="0.35">
      <c r="A176" s="16" t="s">
        <v>200</v>
      </c>
      <c r="B176" s="36" t="s">
        <v>4</v>
      </c>
      <c r="C176" s="80">
        <v>61</v>
      </c>
      <c r="D176" s="81"/>
      <c r="E176" s="81"/>
      <c r="F176" s="81"/>
      <c r="G176" s="81"/>
      <c r="H176" s="82"/>
      <c r="I176" s="50"/>
      <c r="J176" s="50"/>
      <c r="K176" s="50"/>
      <c r="L176" s="50"/>
      <c r="M176" s="50"/>
    </row>
    <row r="177" spans="1:13" x14ac:dyDescent="0.35">
      <c r="A177" s="16" t="s">
        <v>201</v>
      </c>
      <c r="B177" s="36" t="s">
        <v>309</v>
      </c>
      <c r="C177" s="80">
        <v>37</v>
      </c>
      <c r="D177" s="81"/>
      <c r="E177" s="81"/>
      <c r="F177" s="81"/>
      <c r="G177" s="81"/>
      <c r="H177" s="82"/>
      <c r="I177" s="50"/>
      <c r="J177" s="50"/>
      <c r="K177" s="50"/>
      <c r="L177" s="50"/>
      <c r="M177" s="50"/>
    </row>
    <row r="178" spans="1:13" x14ac:dyDescent="0.35">
      <c r="A178" s="16" t="s">
        <v>202</v>
      </c>
      <c r="B178" s="36" t="s">
        <v>314</v>
      </c>
      <c r="C178" s="80">
        <v>29</v>
      </c>
      <c r="D178" s="81"/>
      <c r="E178" s="81"/>
      <c r="F178" s="81"/>
      <c r="G178" s="81"/>
      <c r="H178" s="82"/>
      <c r="I178" s="50"/>
      <c r="J178" s="50"/>
      <c r="K178" s="50"/>
      <c r="L178" s="50"/>
      <c r="M178" s="50"/>
    </row>
    <row r="179" spans="1:13" x14ac:dyDescent="0.35">
      <c r="A179" s="16" t="s">
        <v>203</v>
      </c>
      <c r="B179" s="36" t="s">
        <v>243</v>
      </c>
      <c r="C179" s="80">
        <v>36</v>
      </c>
      <c r="D179" s="81"/>
      <c r="E179" s="81"/>
      <c r="F179" s="81"/>
      <c r="G179" s="81"/>
      <c r="H179" s="82"/>
      <c r="I179" s="50"/>
      <c r="J179" s="50"/>
      <c r="K179" s="50"/>
      <c r="L179" s="50"/>
      <c r="M179" s="50"/>
    </row>
    <row r="180" spans="1:13" x14ac:dyDescent="0.35">
      <c r="A180" s="16" t="s">
        <v>315</v>
      </c>
      <c r="B180" s="36" t="s">
        <v>249</v>
      </c>
      <c r="C180" s="80">
        <v>13</v>
      </c>
      <c r="D180" s="81"/>
      <c r="E180" s="81"/>
      <c r="F180" s="81"/>
      <c r="G180" s="81"/>
      <c r="H180" s="82"/>
      <c r="I180" s="50"/>
      <c r="J180" s="50"/>
      <c r="K180" s="50"/>
      <c r="L180" s="50"/>
      <c r="M180" s="50"/>
    </row>
    <row r="181" spans="1:13" ht="31" x14ac:dyDescent="0.35">
      <c r="A181" s="16" t="s">
        <v>204</v>
      </c>
      <c r="B181" s="35" t="s">
        <v>251</v>
      </c>
      <c r="C181" s="80">
        <v>19</v>
      </c>
      <c r="D181" s="81"/>
      <c r="E181" s="81"/>
      <c r="F181" s="81"/>
      <c r="G181" s="81"/>
      <c r="H181" s="82"/>
    </row>
    <row r="182" spans="1:13" x14ac:dyDescent="0.35">
      <c r="A182" s="16" t="s">
        <v>316</v>
      </c>
      <c r="B182" s="35" t="s">
        <v>258</v>
      </c>
      <c r="C182" s="80">
        <v>14</v>
      </c>
      <c r="D182" s="81"/>
      <c r="E182" s="81"/>
      <c r="F182" s="81"/>
      <c r="G182" s="81"/>
      <c r="H182" s="82"/>
    </row>
    <row r="183" spans="1:13" x14ac:dyDescent="0.35">
      <c r="A183" s="16" t="s">
        <v>205</v>
      </c>
      <c r="B183" s="36" t="s">
        <v>5</v>
      </c>
      <c r="C183" s="80">
        <v>26</v>
      </c>
      <c r="D183" s="81"/>
      <c r="E183" s="81"/>
      <c r="F183" s="81"/>
      <c r="G183" s="81"/>
      <c r="H183" s="82"/>
    </row>
    <row r="184" spans="1:13" x14ac:dyDescent="0.35">
      <c r="A184" s="16" t="s">
        <v>206</v>
      </c>
      <c r="B184" s="36" t="s">
        <v>6</v>
      </c>
      <c r="C184" s="80">
        <v>124</v>
      </c>
      <c r="D184" s="81"/>
      <c r="E184" s="81"/>
      <c r="F184" s="81"/>
      <c r="G184" s="81"/>
      <c r="H184" s="82"/>
    </row>
    <row r="185" spans="1:13" x14ac:dyDescent="0.35">
      <c r="A185" s="16" t="s">
        <v>207</v>
      </c>
      <c r="B185" s="36" t="s">
        <v>7</v>
      </c>
      <c r="C185" s="80">
        <v>343</v>
      </c>
      <c r="D185" s="81"/>
      <c r="E185" s="81"/>
      <c r="F185" s="81"/>
      <c r="G185" s="81"/>
      <c r="H185" s="82"/>
    </row>
    <row r="186" spans="1:13" x14ac:dyDescent="0.35">
      <c r="A186" s="16" t="s">
        <v>208</v>
      </c>
      <c r="B186" s="36" t="s">
        <v>8</v>
      </c>
      <c r="C186" s="80">
        <v>20</v>
      </c>
      <c r="D186" s="81"/>
      <c r="E186" s="81"/>
      <c r="F186" s="81"/>
      <c r="G186" s="81"/>
      <c r="H186" s="82"/>
    </row>
    <row r="187" spans="1:13" x14ac:dyDescent="0.35">
      <c r="A187" s="16" t="s">
        <v>209</v>
      </c>
      <c r="B187" s="36" t="s">
        <v>9</v>
      </c>
      <c r="C187" s="80">
        <v>11</v>
      </c>
      <c r="D187" s="81"/>
      <c r="E187" s="81"/>
      <c r="F187" s="81"/>
      <c r="G187" s="81"/>
      <c r="H187" s="82"/>
    </row>
    <row r="188" spans="1:13" x14ac:dyDescent="0.35">
      <c r="A188" s="16" t="s">
        <v>210</v>
      </c>
      <c r="B188" s="37" t="s">
        <v>10</v>
      </c>
      <c r="C188" s="80">
        <v>141</v>
      </c>
      <c r="D188" s="81"/>
      <c r="E188" s="81"/>
      <c r="F188" s="81"/>
      <c r="G188" s="81"/>
      <c r="H188" s="82"/>
    </row>
    <row r="189" spans="1:13" x14ac:dyDescent="0.35">
      <c r="A189" s="16" t="s">
        <v>211</v>
      </c>
      <c r="B189" s="37" t="s">
        <v>11</v>
      </c>
      <c r="C189" s="80">
        <v>5</v>
      </c>
      <c r="D189" s="81"/>
      <c r="E189" s="81"/>
      <c r="F189" s="81"/>
      <c r="G189" s="81"/>
      <c r="H189" s="82"/>
    </row>
    <row r="190" spans="1:13" x14ac:dyDescent="0.35">
      <c r="A190" s="16" t="s">
        <v>212</v>
      </c>
      <c r="B190" s="37" t="s">
        <v>12</v>
      </c>
      <c r="C190" s="80">
        <v>3</v>
      </c>
      <c r="D190" s="81"/>
      <c r="E190" s="81"/>
      <c r="F190" s="81"/>
      <c r="G190" s="81"/>
      <c r="H190" s="82"/>
    </row>
    <row r="191" spans="1:13" x14ac:dyDescent="0.35">
      <c r="A191" s="16" t="s">
        <v>213</v>
      </c>
      <c r="B191" s="37" t="s">
        <v>13</v>
      </c>
      <c r="C191" s="80">
        <v>9</v>
      </c>
      <c r="D191" s="81"/>
      <c r="E191" s="81"/>
      <c r="F191" s="81"/>
      <c r="G191" s="81"/>
      <c r="H191" s="82"/>
    </row>
    <row r="192" spans="1:13" x14ac:dyDescent="0.35">
      <c r="A192" s="16" t="s">
        <v>240</v>
      </c>
      <c r="B192" s="37" t="s">
        <v>214</v>
      </c>
      <c r="C192" s="80">
        <v>0</v>
      </c>
      <c r="D192" s="81"/>
      <c r="E192" s="81"/>
      <c r="F192" s="81"/>
      <c r="G192" s="81"/>
      <c r="H192" s="82"/>
    </row>
    <row r="193" spans="1:8" x14ac:dyDescent="0.35">
      <c r="A193" s="16" t="s">
        <v>241</v>
      </c>
      <c r="B193" s="37" t="s">
        <v>215</v>
      </c>
      <c r="C193" s="80">
        <v>4</v>
      </c>
      <c r="D193" s="81"/>
      <c r="E193" s="81"/>
      <c r="F193" s="81"/>
      <c r="G193" s="81"/>
      <c r="H193" s="82"/>
    </row>
    <row r="194" spans="1:8" x14ac:dyDescent="0.35">
      <c r="A194" s="16" t="s">
        <v>242</v>
      </c>
      <c r="B194" s="37" t="s">
        <v>216</v>
      </c>
      <c r="C194" s="80">
        <v>28</v>
      </c>
      <c r="D194" s="81"/>
      <c r="E194" s="81"/>
      <c r="F194" s="81"/>
      <c r="G194" s="81"/>
      <c r="H194" s="82"/>
    </row>
    <row r="195" spans="1:8" ht="31" x14ac:dyDescent="0.35">
      <c r="A195" s="16" t="s">
        <v>275</v>
      </c>
      <c r="B195" s="38" t="s">
        <v>217</v>
      </c>
      <c r="C195" s="80">
        <v>5</v>
      </c>
      <c r="D195" s="81"/>
      <c r="E195" s="81"/>
      <c r="F195" s="81"/>
      <c r="G195" s="81"/>
      <c r="H195" s="82"/>
    </row>
    <row r="196" spans="1:8" ht="31" x14ac:dyDescent="0.35">
      <c r="A196" s="16" t="s">
        <v>292</v>
      </c>
      <c r="B196" s="74" t="s">
        <v>69</v>
      </c>
      <c r="C196" s="80">
        <v>261</v>
      </c>
      <c r="D196" s="81"/>
      <c r="E196" s="81"/>
      <c r="F196" s="81"/>
      <c r="G196" s="81"/>
      <c r="H196" s="82"/>
    </row>
    <row r="197" spans="1:8" ht="31" x14ac:dyDescent="0.35">
      <c r="A197" s="16" t="s">
        <v>317</v>
      </c>
      <c r="B197" s="38" t="s">
        <v>271</v>
      </c>
      <c r="C197" s="80">
        <v>18</v>
      </c>
      <c r="D197" s="81"/>
      <c r="E197" s="81"/>
      <c r="F197" s="81"/>
      <c r="G197" s="81"/>
      <c r="H197" s="82"/>
    </row>
    <row r="198" spans="1:8" x14ac:dyDescent="0.35">
      <c r="A198" s="16" t="s">
        <v>318</v>
      </c>
      <c r="B198" s="37" t="s">
        <v>70</v>
      </c>
      <c r="C198" s="80">
        <v>272</v>
      </c>
      <c r="D198" s="81"/>
      <c r="E198" s="81"/>
      <c r="F198" s="81"/>
      <c r="G198" s="81"/>
      <c r="H198" s="82"/>
    </row>
    <row r="199" spans="1:8" x14ac:dyDescent="0.35">
      <c r="C199" s="105"/>
      <c r="D199" s="105"/>
      <c r="E199" s="105"/>
      <c r="F199" s="105"/>
      <c r="G199" s="105"/>
      <c r="H199" s="105"/>
    </row>
    <row r="200" spans="1:8" ht="29" customHeight="1" x14ac:dyDescent="0.35">
      <c r="A200" s="78" t="s">
        <v>350</v>
      </c>
      <c r="B200" s="79"/>
      <c r="C200" s="79"/>
      <c r="D200" s="79"/>
      <c r="E200" s="79"/>
      <c r="F200" s="79"/>
      <c r="G200" s="79"/>
      <c r="H200" s="79"/>
    </row>
    <row r="201" spans="1:8" ht="46" customHeight="1" x14ac:dyDescent="0.35">
      <c r="A201" s="79"/>
      <c r="B201" s="79"/>
      <c r="C201" s="79"/>
      <c r="D201" s="79"/>
      <c r="E201" s="79"/>
      <c r="F201" s="79"/>
      <c r="G201" s="79"/>
      <c r="H201" s="79"/>
    </row>
    <row r="202" spans="1:8" ht="47" customHeight="1" x14ac:dyDescent="0.35">
      <c r="A202" s="78" t="s">
        <v>351</v>
      </c>
      <c r="B202" s="79"/>
      <c r="C202" s="79"/>
      <c r="D202" s="79"/>
      <c r="E202" s="79"/>
      <c r="F202" s="79"/>
      <c r="G202" s="79"/>
      <c r="H202" s="79"/>
    </row>
    <row r="203" spans="1:8" x14ac:dyDescent="0.35">
      <c r="A203" s="55"/>
      <c r="B203" s="55"/>
      <c r="C203" s="55"/>
      <c r="D203" s="55"/>
      <c r="E203" s="55"/>
      <c r="F203" s="55"/>
      <c r="G203" s="55"/>
      <c r="H203" s="55"/>
    </row>
    <row r="204" spans="1:8" s="50" customFormat="1" ht="26" customHeight="1" x14ac:dyDescent="0.35">
      <c r="A204" s="103" t="s">
        <v>323</v>
      </c>
      <c r="B204" s="103"/>
      <c r="C204" s="103"/>
      <c r="D204" s="103"/>
      <c r="E204" s="103"/>
      <c r="F204" s="103"/>
      <c r="G204" s="103"/>
      <c r="H204" s="103"/>
    </row>
    <row r="205" spans="1:8" x14ac:dyDescent="0.35">
      <c r="A205" s="104"/>
      <c r="B205" s="104"/>
      <c r="C205" s="104"/>
      <c r="D205" s="104"/>
      <c r="E205" s="104"/>
      <c r="F205" s="104"/>
      <c r="G205" s="104"/>
      <c r="H205" s="104"/>
    </row>
    <row r="206" spans="1:8" x14ac:dyDescent="0.35">
      <c r="A206" s="103" t="s">
        <v>308</v>
      </c>
      <c r="B206" s="103"/>
      <c r="C206" s="103"/>
      <c r="D206" s="103"/>
      <c r="E206" s="103"/>
      <c r="F206" s="103"/>
      <c r="G206" s="103"/>
      <c r="H206" s="103"/>
    </row>
    <row r="225" spans="1:2" x14ac:dyDescent="0.35">
      <c r="A225" s="103"/>
      <c r="B225" s="103"/>
    </row>
  </sheetData>
  <mergeCells count="145">
    <mergeCell ref="A205:H205"/>
    <mergeCell ref="A204:H204"/>
    <mergeCell ref="A206:H206"/>
    <mergeCell ref="C37:H37"/>
    <mergeCell ref="C47:H47"/>
    <mergeCell ref="C38:H38"/>
    <mergeCell ref="C39:H39"/>
    <mergeCell ref="C40:H40"/>
    <mergeCell ref="C179:H179"/>
    <mergeCell ref="C199:H199"/>
    <mergeCell ref="C41:H41"/>
    <mergeCell ref="C62:H62"/>
    <mergeCell ref="C63:H63"/>
    <mergeCell ref="C64:H64"/>
    <mergeCell ref="C78:H78"/>
    <mergeCell ref="C79:H79"/>
    <mergeCell ref="C70:H70"/>
    <mergeCell ref="C71:H71"/>
    <mergeCell ref="C72:H72"/>
    <mergeCell ref="C80:H80"/>
    <mergeCell ref="C81:H81"/>
    <mergeCell ref="C73:H73"/>
    <mergeCell ref="C77:H77"/>
    <mergeCell ref="A200:H201"/>
    <mergeCell ref="A225:B225"/>
    <mergeCell ref="C195:H195"/>
    <mergeCell ref="C196:H196"/>
    <mergeCell ref="C198:H198"/>
    <mergeCell ref="C42:H42"/>
    <mergeCell ref="C43:H43"/>
    <mergeCell ref="C44:H44"/>
    <mergeCell ref="C45:H45"/>
    <mergeCell ref="C46:H46"/>
    <mergeCell ref="C49:H49"/>
    <mergeCell ref="C51:H51"/>
    <mergeCell ref="C52:H52"/>
    <mergeCell ref="C50:H50"/>
    <mergeCell ref="C53:H53"/>
    <mergeCell ref="C55:H55"/>
    <mergeCell ref="C65:H65"/>
    <mergeCell ref="C66:H66"/>
    <mergeCell ref="C67:H67"/>
    <mergeCell ref="C68:H68"/>
    <mergeCell ref="C58:H58"/>
    <mergeCell ref="C57:H57"/>
    <mergeCell ref="C178:H178"/>
    <mergeCell ref="C177:H177"/>
    <mergeCell ref="C48:H48"/>
    <mergeCell ref="A1:H1"/>
    <mergeCell ref="A2:H2"/>
    <mergeCell ref="A4:H4"/>
    <mergeCell ref="C14:H14"/>
    <mergeCell ref="C12:H12"/>
    <mergeCell ref="A5:H5"/>
    <mergeCell ref="A6:H6"/>
    <mergeCell ref="A8:H8"/>
    <mergeCell ref="A3:H3"/>
    <mergeCell ref="A10:H10"/>
    <mergeCell ref="C7:H7"/>
    <mergeCell ref="C15:H15"/>
    <mergeCell ref="C11:H11"/>
    <mergeCell ref="C16:H16"/>
    <mergeCell ref="C13:H13"/>
    <mergeCell ref="C19:H19"/>
    <mergeCell ref="C23:H23"/>
    <mergeCell ref="C24:H24"/>
    <mergeCell ref="C35:H35"/>
    <mergeCell ref="C36:H36"/>
    <mergeCell ref="C32:H32"/>
    <mergeCell ref="C33:H33"/>
    <mergeCell ref="C34:H34"/>
    <mergeCell ref="C20:H20"/>
    <mergeCell ref="C25:H25"/>
    <mergeCell ref="C26:H26"/>
    <mergeCell ref="C27:H27"/>
    <mergeCell ref="C28:H28"/>
    <mergeCell ref="C29:H29"/>
    <mergeCell ref="C30:H30"/>
    <mergeCell ref="C17:H17"/>
    <mergeCell ref="C18:H18"/>
    <mergeCell ref="C61:H61"/>
    <mergeCell ref="C82:H82"/>
    <mergeCell ref="C188:H188"/>
    <mergeCell ref="C183:H183"/>
    <mergeCell ref="C175:H175"/>
    <mergeCell ref="C147:H147"/>
    <mergeCell ref="C166:H166"/>
    <mergeCell ref="C197:H197"/>
    <mergeCell ref="C191:H191"/>
    <mergeCell ref="C193:H193"/>
    <mergeCell ref="C194:H194"/>
    <mergeCell ref="C180:H180"/>
    <mergeCell ref="C190:H190"/>
    <mergeCell ref="C189:H189"/>
    <mergeCell ref="C184:H184"/>
    <mergeCell ref="C185:H185"/>
    <mergeCell ref="C186:H186"/>
    <mergeCell ref="C192:H192"/>
    <mergeCell ref="C174:H174"/>
    <mergeCell ref="C149:H149"/>
    <mergeCell ref="C99:H99"/>
    <mergeCell ref="C83:H83"/>
    <mergeCell ref="C84:H84"/>
    <mergeCell ref="C85:H85"/>
    <mergeCell ref="C86:H86"/>
    <mergeCell ref="C92:H92"/>
    <mergeCell ref="C187:H187"/>
    <mergeCell ref="C145:H145"/>
    <mergeCell ref="C98:H98"/>
    <mergeCell ref="C87:H87"/>
    <mergeCell ref="C88:H88"/>
    <mergeCell ref="C93:H93"/>
    <mergeCell ref="C94:H94"/>
    <mergeCell ref="C95:H95"/>
    <mergeCell ref="C96:H96"/>
    <mergeCell ref="C97:H97"/>
    <mergeCell ref="C89:H89"/>
    <mergeCell ref="C90:H90"/>
    <mergeCell ref="C91:H91"/>
    <mergeCell ref="C106:H106"/>
    <mergeCell ref="C109:H109"/>
    <mergeCell ref="C76:H76"/>
    <mergeCell ref="A202:H202"/>
    <mergeCell ref="C182:H182"/>
    <mergeCell ref="C54:H54"/>
    <mergeCell ref="C101:H101"/>
    <mergeCell ref="C100:H100"/>
    <mergeCell ref="C9:H9"/>
    <mergeCell ref="C176:H176"/>
    <mergeCell ref="C181:H181"/>
    <mergeCell ref="C69:H69"/>
    <mergeCell ref="C21:H21"/>
    <mergeCell ref="C22:H22"/>
    <mergeCell ref="C31:H31"/>
    <mergeCell ref="C102:H102"/>
    <mergeCell ref="C103:H103"/>
    <mergeCell ref="C136:H136"/>
    <mergeCell ref="C173:H173"/>
    <mergeCell ref="C104:H104"/>
    <mergeCell ref="C105:H105"/>
    <mergeCell ref="C74:H74"/>
    <mergeCell ref="C75:H75"/>
    <mergeCell ref="C59:H59"/>
    <mergeCell ref="C56:H56"/>
    <mergeCell ref="C60:H60"/>
  </mergeCells>
  <phoneticPr fontId="0" type="noConversion"/>
  <pageMargins left="1.1417322834645669" right="0.35433070866141736" top="0.78740157480314965" bottom="0.78740157480314965" header="0.51181102362204722" footer="0.51181102362204722"/>
  <pageSetup paperSize="9" scale="87" fitToHeight="0" orientation="portrait" r:id="rId1"/>
  <headerFooter differentFirst="1"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96"/>
  <sheetViews>
    <sheetView topLeftCell="A124" zoomScale="70" zoomScaleNormal="7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295</v>
      </c>
    </row>
    <row r="12" spans="1:8" x14ac:dyDescent="0.35">
      <c r="A12" s="3" t="s">
        <v>60</v>
      </c>
      <c r="B12" s="3" t="s">
        <v>61</v>
      </c>
      <c r="C12" s="112" t="s">
        <v>62</v>
      </c>
      <c r="D12" s="113"/>
      <c r="E12" s="113"/>
      <c r="F12" s="113"/>
      <c r="G12" s="113"/>
      <c r="H12" s="114"/>
    </row>
    <row r="13" spans="1:8" x14ac:dyDescent="0.35">
      <c r="A13" s="4">
        <v>1</v>
      </c>
      <c r="B13" s="5" t="s">
        <v>0</v>
      </c>
      <c r="C13" s="108"/>
      <c r="D13" s="106"/>
      <c r="E13" s="106"/>
      <c r="F13" s="106"/>
      <c r="G13" s="106"/>
      <c r="H13" s="107"/>
    </row>
    <row r="14" spans="1:8" x14ac:dyDescent="0.35">
      <c r="A14" s="4">
        <v>2</v>
      </c>
      <c r="B14" s="5" t="s">
        <v>1</v>
      </c>
      <c r="C14" s="109">
        <v>18</v>
      </c>
      <c r="D14" s="110"/>
      <c r="E14" s="110"/>
      <c r="F14" s="110"/>
      <c r="G14" s="110"/>
      <c r="H14" s="111"/>
    </row>
    <row r="15" spans="1:8" x14ac:dyDescent="0.35">
      <c r="A15" s="4" t="s">
        <v>111</v>
      </c>
      <c r="B15" s="5" t="s">
        <v>2</v>
      </c>
      <c r="C15" s="108"/>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c r="D22" s="106"/>
      <c r="E22" s="106"/>
      <c r="F22" s="106"/>
      <c r="G22" s="106"/>
      <c r="H22" s="107"/>
    </row>
    <row r="23" spans="1:8" x14ac:dyDescent="0.35">
      <c r="A23" s="4" t="s">
        <v>117</v>
      </c>
      <c r="B23" s="5" t="s">
        <v>6</v>
      </c>
      <c r="C23" s="108"/>
      <c r="D23" s="106"/>
      <c r="E23" s="106"/>
      <c r="F23" s="106"/>
      <c r="G23" s="106"/>
      <c r="H23" s="107"/>
    </row>
    <row r="24" spans="1:8" x14ac:dyDescent="0.35">
      <c r="A24" s="4" t="s">
        <v>118</v>
      </c>
      <c r="B24" s="5" t="s">
        <v>7</v>
      </c>
      <c r="C24" s="108"/>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SUM(C57:H60,C62,C64:H77,C81 )</f>
        <v>9</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2</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c r="D59" s="106"/>
      <c r="E59" s="106"/>
      <c r="F59" s="106"/>
      <c r="G59" s="106"/>
      <c r="H59" s="107"/>
    </row>
    <row r="60" spans="1:9" x14ac:dyDescent="0.35">
      <c r="A60" s="39" t="s">
        <v>91</v>
      </c>
      <c r="B60" s="40" t="s">
        <v>253</v>
      </c>
      <c r="C60" s="108"/>
      <c r="D60" s="106"/>
      <c r="E60" s="106"/>
      <c r="F60" s="106"/>
      <c r="G60" s="106"/>
      <c r="H60" s="107"/>
    </row>
    <row r="61" spans="1:9" x14ac:dyDescent="0.35">
      <c r="A61" s="39" t="s">
        <v>248</v>
      </c>
      <c r="B61" s="40" t="s">
        <v>249</v>
      </c>
      <c r="C61" s="108"/>
      <c r="D61" s="106"/>
      <c r="E61" s="106"/>
      <c r="F61" s="106"/>
      <c r="G61" s="106"/>
      <c r="H61" s="107"/>
    </row>
    <row r="62" spans="1:9" ht="31" x14ac:dyDescent="0.35">
      <c r="A62" s="39" t="s">
        <v>250</v>
      </c>
      <c r="B62" s="41" t="s">
        <v>251</v>
      </c>
      <c r="C62" s="108"/>
      <c r="D62" s="106"/>
      <c r="E62" s="106"/>
      <c r="F62" s="106"/>
      <c r="G62" s="106"/>
      <c r="H62" s="107"/>
    </row>
    <row r="63" spans="1:9" x14ac:dyDescent="0.35">
      <c r="A63" s="39" t="s">
        <v>252</v>
      </c>
      <c r="B63" s="43" t="s">
        <v>249</v>
      </c>
      <c r="C63" s="108"/>
      <c r="D63" s="106"/>
      <c r="E63" s="106"/>
      <c r="F63" s="106"/>
      <c r="G63" s="106"/>
      <c r="H63" s="107"/>
    </row>
    <row r="64" spans="1:9" x14ac:dyDescent="0.35">
      <c r="A64" s="39" t="s">
        <v>92</v>
      </c>
      <c r="B64" s="40" t="s">
        <v>5</v>
      </c>
      <c r="C64" s="115"/>
      <c r="D64" s="115"/>
      <c r="E64" s="115"/>
      <c r="F64" s="115"/>
      <c r="G64" s="115"/>
      <c r="H64" s="115"/>
    </row>
    <row r="65" spans="1:8" x14ac:dyDescent="0.35">
      <c r="A65" s="39" t="s">
        <v>93</v>
      </c>
      <c r="B65" s="40" t="s">
        <v>6</v>
      </c>
      <c r="C65" s="108"/>
      <c r="D65" s="106"/>
      <c r="E65" s="106"/>
      <c r="F65" s="106"/>
      <c r="G65" s="106"/>
      <c r="H65" s="107"/>
    </row>
    <row r="66" spans="1:8" x14ac:dyDescent="0.35">
      <c r="A66" s="39" t="s">
        <v>94</v>
      </c>
      <c r="B66" s="40" t="s">
        <v>7</v>
      </c>
      <c r="C66" s="108">
        <v>3</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2</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1</v>
      </c>
      <c r="D77" s="106"/>
      <c r="E77" s="106"/>
      <c r="F77" s="106"/>
      <c r="G77" s="106"/>
      <c r="H77" s="107"/>
    </row>
    <row r="78" spans="1:8" ht="31" x14ac:dyDescent="0.35">
      <c r="A78" s="39" t="s">
        <v>254</v>
      </c>
      <c r="B78" s="41" t="s">
        <v>219</v>
      </c>
      <c r="C78" s="108">
        <v>1</v>
      </c>
      <c r="D78" s="106"/>
      <c r="E78" s="106"/>
      <c r="F78" s="106"/>
      <c r="G78" s="106"/>
      <c r="H78" s="107"/>
    </row>
    <row r="79" spans="1:8" ht="31" x14ac:dyDescent="0.35">
      <c r="A79" s="39" t="s">
        <v>255</v>
      </c>
      <c r="B79" s="41" t="s">
        <v>220</v>
      </c>
      <c r="C79" s="108"/>
      <c r="D79" s="106"/>
      <c r="E79" s="106"/>
      <c r="F79" s="106"/>
      <c r="G79" s="106"/>
      <c r="H79" s="107"/>
    </row>
    <row r="80" spans="1:8" ht="31" x14ac:dyDescent="0.35">
      <c r="A80" s="39"/>
      <c r="B80" s="41" t="s">
        <v>271</v>
      </c>
      <c r="C80" s="108"/>
      <c r="D80" s="106"/>
      <c r="E80" s="106"/>
      <c r="F80" s="106"/>
      <c r="G80" s="106"/>
      <c r="H80" s="107"/>
    </row>
    <row r="81" spans="1:10" x14ac:dyDescent="0.35">
      <c r="A81" s="39" t="s">
        <v>230</v>
      </c>
      <c r="B81" s="40" t="s">
        <v>70</v>
      </c>
      <c r="C81" s="108">
        <v>1</v>
      </c>
      <c r="D81" s="106"/>
      <c r="E81" s="106"/>
      <c r="F81" s="106"/>
      <c r="G81" s="106"/>
      <c r="H81" s="107"/>
      <c r="J81" t="s">
        <v>67</v>
      </c>
    </row>
    <row r="82" spans="1:10" x14ac:dyDescent="0.35">
      <c r="A82" s="4" t="s">
        <v>144</v>
      </c>
      <c r="B82" s="5" t="s">
        <v>75</v>
      </c>
      <c r="C82" s="109">
        <f>SUM(C83:H91)</f>
        <v>9</v>
      </c>
      <c r="D82" s="110"/>
      <c r="E82" s="110"/>
      <c r="F82" s="110"/>
      <c r="G82" s="110"/>
      <c r="H82" s="111"/>
      <c r="I82" s="10">
        <f>SUM(C83:H91)</f>
        <v>9</v>
      </c>
      <c r="J82">
        <f>C55</f>
        <v>9</v>
      </c>
    </row>
    <row r="83" spans="1:10" x14ac:dyDescent="0.35">
      <c r="A83" s="4" t="s">
        <v>145</v>
      </c>
      <c r="B83" s="5" t="s">
        <v>76</v>
      </c>
      <c r="C83" s="108"/>
      <c r="D83" s="106"/>
      <c r="E83" s="106"/>
      <c r="F83" s="106"/>
      <c r="G83" s="106"/>
      <c r="H83" s="107"/>
      <c r="I83" s="10"/>
    </row>
    <row r="84" spans="1:10" x14ac:dyDescent="0.35">
      <c r="A84" s="4" t="s">
        <v>146</v>
      </c>
      <c r="B84" s="5" t="s">
        <v>27</v>
      </c>
      <c r="C84" s="108">
        <v>1</v>
      </c>
      <c r="D84" s="106"/>
      <c r="E84" s="106"/>
      <c r="F84" s="106"/>
      <c r="G84" s="106"/>
      <c r="H84" s="107"/>
    </row>
    <row r="85" spans="1:10" x14ac:dyDescent="0.35">
      <c r="A85" s="4" t="s">
        <v>147</v>
      </c>
      <c r="B85" s="5" t="s">
        <v>28</v>
      </c>
      <c r="C85" s="108">
        <v>3</v>
      </c>
      <c r="D85" s="106"/>
      <c r="E85" s="106"/>
      <c r="F85" s="106"/>
      <c r="G85" s="106"/>
      <c r="H85" s="107"/>
    </row>
    <row r="86" spans="1:10" x14ac:dyDescent="0.35">
      <c r="A86" s="4" t="s">
        <v>148</v>
      </c>
      <c r="B86" s="5" t="s">
        <v>29</v>
      </c>
      <c r="C86" s="108">
        <v>1</v>
      </c>
      <c r="D86" s="106"/>
      <c r="E86" s="106"/>
      <c r="F86" s="106"/>
      <c r="G86" s="106"/>
      <c r="H86" s="107"/>
    </row>
    <row r="87" spans="1:10" x14ac:dyDescent="0.35">
      <c r="A87" s="4" t="s">
        <v>149</v>
      </c>
      <c r="B87" s="5" t="s">
        <v>30</v>
      </c>
      <c r="C87" s="108">
        <v>3</v>
      </c>
      <c r="D87" s="106"/>
      <c r="E87" s="106"/>
      <c r="F87" s="106"/>
      <c r="G87" s="106"/>
      <c r="H87" s="107"/>
    </row>
    <row r="88" spans="1:10" x14ac:dyDescent="0.35">
      <c r="A88" s="4" t="s">
        <v>150</v>
      </c>
      <c r="B88" s="5" t="s">
        <v>31</v>
      </c>
      <c r="C88" s="108">
        <v>1</v>
      </c>
      <c r="D88" s="106"/>
      <c r="E88" s="106"/>
      <c r="F88" s="106"/>
      <c r="G88" s="106"/>
      <c r="H88" s="107"/>
    </row>
    <row r="89" spans="1:10" x14ac:dyDescent="0.35">
      <c r="A89" s="4" t="s">
        <v>151</v>
      </c>
      <c r="B89" s="5" t="s">
        <v>32</v>
      </c>
      <c r="C89" s="108"/>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9</v>
      </c>
      <c r="D92" s="110"/>
      <c r="E92" s="110"/>
      <c r="F92" s="110"/>
      <c r="G92" s="110"/>
      <c r="H92" s="111"/>
      <c r="I92" s="10">
        <f>SUM(C93:H102)</f>
        <v>9</v>
      </c>
      <c r="J92">
        <f>J82</f>
        <v>9</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c r="D97" s="106"/>
      <c r="E97" s="106"/>
      <c r="F97" s="106"/>
      <c r="G97" s="106"/>
      <c r="H97" s="107"/>
    </row>
    <row r="98" spans="1:12" x14ac:dyDescent="0.35">
      <c r="A98" s="4" t="s">
        <v>159</v>
      </c>
      <c r="B98" s="22" t="s">
        <v>35</v>
      </c>
      <c r="C98" s="108">
        <v>1</v>
      </c>
      <c r="D98" s="106"/>
      <c r="E98" s="106"/>
      <c r="F98" s="106"/>
      <c r="G98" s="106"/>
      <c r="H98" s="107"/>
    </row>
    <row r="99" spans="1:12" x14ac:dyDescent="0.35">
      <c r="A99" s="4" t="s">
        <v>160</v>
      </c>
      <c r="B99" s="22" t="s">
        <v>36</v>
      </c>
      <c r="C99" s="108">
        <v>6</v>
      </c>
      <c r="D99" s="106"/>
      <c r="E99" s="106"/>
      <c r="F99" s="106"/>
      <c r="G99" s="106"/>
      <c r="H99" s="107"/>
    </row>
    <row r="100" spans="1:12" x14ac:dyDescent="0.35">
      <c r="A100" s="4" t="s">
        <v>161</v>
      </c>
      <c r="B100" s="22" t="s">
        <v>37</v>
      </c>
      <c r="C100" s="106">
        <v>2</v>
      </c>
      <c r="D100" s="106"/>
      <c r="E100" s="106"/>
      <c r="F100" s="106"/>
      <c r="G100" s="106"/>
      <c r="H100" s="107"/>
    </row>
    <row r="101" spans="1:12" x14ac:dyDescent="0.35">
      <c r="A101" s="4" t="s">
        <v>162</v>
      </c>
      <c r="B101" s="22" t="s">
        <v>38</v>
      </c>
      <c r="C101" s="106"/>
      <c r="D101" s="106"/>
      <c r="E101" s="106"/>
      <c r="F101" s="106"/>
      <c r="G101" s="106"/>
      <c r="H101" s="107"/>
    </row>
    <row r="102" spans="1:12" x14ac:dyDescent="0.35">
      <c r="A102" s="4" t="s">
        <v>163</v>
      </c>
      <c r="B102" s="22" t="s">
        <v>39</v>
      </c>
      <c r="C102" s="106"/>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4</v>
      </c>
      <c r="D110" s="28" t="s">
        <v>57</v>
      </c>
      <c r="E110" s="28">
        <f>INT((I110-C110*365)/30.42)</f>
        <v>9</v>
      </c>
      <c r="F110" s="28" t="s">
        <v>58</v>
      </c>
      <c r="G110" s="28">
        <f>ABS(INT(I110-C110*365-E110*30.42))</f>
        <v>16</v>
      </c>
      <c r="H110" s="29" t="s">
        <v>59</v>
      </c>
      <c r="I110">
        <f>K110/J110</f>
        <v>1750.6577777777779</v>
      </c>
      <c r="J110">
        <f>SUM(J113:J116,J118,J120:J135)</f>
        <v>9</v>
      </c>
      <c r="K110">
        <f>SUM(K113:K116,K118,K120:K135)</f>
        <v>15755.920000000002</v>
      </c>
      <c r="L110">
        <f>SUM(K113:K116,K118,K120:K135)</f>
        <v>15755.920000000002</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10</v>
      </c>
      <c r="D113" s="7" t="s">
        <v>57</v>
      </c>
      <c r="E113" s="7"/>
      <c r="F113" s="7" t="s">
        <v>58</v>
      </c>
      <c r="G113" s="7"/>
      <c r="H113" s="8" t="s">
        <v>59</v>
      </c>
      <c r="I113">
        <f>(C113*365)+(E113*30.42)+G113</f>
        <v>3650</v>
      </c>
      <c r="J113">
        <f t="shared" ref="J113:J133" si="0">C57</f>
        <v>2</v>
      </c>
      <c r="K113">
        <f>I113*J113</f>
        <v>7300</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c r="D115" s="7" t="s">
        <v>57</v>
      </c>
      <c r="E115" s="7"/>
      <c r="F115" s="7" t="s">
        <v>58</v>
      </c>
      <c r="G115" s="7"/>
      <c r="H115" s="8" t="s">
        <v>59</v>
      </c>
      <c r="I115">
        <f t="shared" si="1"/>
        <v>0</v>
      </c>
      <c r="J115">
        <f t="shared" si="0"/>
        <v>0</v>
      </c>
      <c r="K115">
        <f t="shared" si="2"/>
        <v>0</v>
      </c>
    </row>
    <row r="116" spans="1:11" x14ac:dyDescent="0.35">
      <c r="A116" s="4" t="s">
        <v>169</v>
      </c>
      <c r="B116" s="5" t="s">
        <v>256</v>
      </c>
      <c r="C116" s="6"/>
      <c r="D116" s="7" t="s">
        <v>57</v>
      </c>
      <c r="E116" s="7"/>
      <c r="F116" s="7" t="s">
        <v>58</v>
      </c>
      <c r="G116" s="7"/>
      <c r="H116" s="8" t="s">
        <v>59</v>
      </c>
      <c r="I116">
        <f t="shared" si="1"/>
        <v>0</v>
      </c>
      <c r="J116">
        <f t="shared" si="0"/>
        <v>0</v>
      </c>
      <c r="K116">
        <f t="shared" si="2"/>
        <v>0</v>
      </c>
    </row>
    <row r="117" spans="1:11" x14ac:dyDescent="0.35">
      <c r="A117" s="39" t="s">
        <v>257</v>
      </c>
      <c r="B117" s="5" t="s">
        <v>258</v>
      </c>
      <c r="C117" s="6"/>
      <c r="D117" s="7" t="s">
        <v>57</v>
      </c>
      <c r="E117" s="7"/>
      <c r="F117" s="7" t="s">
        <v>58</v>
      </c>
      <c r="G117" s="7"/>
      <c r="H117" s="8" t="s">
        <v>59</v>
      </c>
      <c r="I117">
        <f t="shared" si="1"/>
        <v>0</v>
      </c>
      <c r="J117">
        <f t="shared" si="0"/>
        <v>0</v>
      </c>
      <c r="K117">
        <f t="shared" si="2"/>
        <v>0</v>
      </c>
    </row>
    <row r="118" spans="1:11" ht="31" x14ac:dyDescent="0.35">
      <c r="A118" s="39" t="s">
        <v>170</v>
      </c>
      <c r="B118" s="41" t="s">
        <v>251</v>
      </c>
      <c r="C118" s="6"/>
      <c r="D118" s="7" t="s">
        <v>57</v>
      </c>
      <c r="E118" s="7"/>
      <c r="F118" s="7" t="s">
        <v>58</v>
      </c>
      <c r="G118" s="7"/>
      <c r="H118" s="8" t="s">
        <v>59</v>
      </c>
      <c r="I118">
        <f t="shared" si="1"/>
        <v>0</v>
      </c>
      <c r="J118">
        <f t="shared" si="0"/>
        <v>0</v>
      </c>
      <c r="K118">
        <f t="shared" si="2"/>
        <v>0</v>
      </c>
    </row>
    <row r="119" spans="1:11" x14ac:dyDescent="0.35">
      <c r="A119" s="39" t="s">
        <v>259</v>
      </c>
      <c r="B119" s="41" t="s">
        <v>260</v>
      </c>
      <c r="C119" s="6"/>
      <c r="D119" s="7" t="s">
        <v>57</v>
      </c>
      <c r="E119" s="7"/>
      <c r="F119" s="7" t="s">
        <v>58</v>
      </c>
      <c r="G119" s="7"/>
      <c r="H119" s="8" t="s">
        <v>59</v>
      </c>
      <c r="I119">
        <f t="shared" si="1"/>
        <v>0</v>
      </c>
      <c r="J119">
        <f t="shared" si="0"/>
        <v>0</v>
      </c>
      <c r="K119">
        <f t="shared" si="2"/>
        <v>0</v>
      </c>
    </row>
    <row r="120" spans="1:11" x14ac:dyDescent="0.35">
      <c r="A120" s="39" t="s">
        <v>171</v>
      </c>
      <c r="B120" s="40" t="s">
        <v>5</v>
      </c>
      <c r="C120" s="6"/>
      <c r="D120" s="7" t="s">
        <v>57</v>
      </c>
      <c r="E120" s="7"/>
      <c r="F120" s="7" t="s">
        <v>58</v>
      </c>
      <c r="G120" s="7"/>
      <c r="H120" s="8" t="s">
        <v>59</v>
      </c>
      <c r="I120">
        <f t="shared" si="1"/>
        <v>0</v>
      </c>
      <c r="J120">
        <f t="shared" si="0"/>
        <v>0</v>
      </c>
      <c r="K120">
        <f t="shared" si="2"/>
        <v>0</v>
      </c>
    </row>
    <row r="121" spans="1:11" x14ac:dyDescent="0.35">
      <c r="A121" s="39" t="s">
        <v>172</v>
      </c>
      <c r="B121" s="40" t="s">
        <v>6</v>
      </c>
      <c r="C121" s="6"/>
      <c r="D121" s="7" t="s">
        <v>57</v>
      </c>
      <c r="E121" s="7"/>
      <c r="F121" s="7" t="s">
        <v>58</v>
      </c>
      <c r="G121" s="7"/>
      <c r="H121" s="8" t="s">
        <v>59</v>
      </c>
      <c r="I121">
        <f t="shared" si="1"/>
        <v>0</v>
      </c>
      <c r="J121">
        <f t="shared" si="0"/>
        <v>0</v>
      </c>
      <c r="K121">
        <f t="shared" si="2"/>
        <v>0</v>
      </c>
    </row>
    <row r="122" spans="1:11" s="2" customFormat="1" x14ac:dyDescent="0.35">
      <c r="A122" s="39" t="s">
        <v>173</v>
      </c>
      <c r="B122" s="40" t="s">
        <v>7</v>
      </c>
      <c r="C122" s="6">
        <v>2</v>
      </c>
      <c r="D122" s="7" t="s">
        <v>57</v>
      </c>
      <c r="E122" s="7">
        <v>4</v>
      </c>
      <c r="F122" s="7" t="s">
        <v>58</v>
      </c>
      <c r="G122" s="7"/>
      <c r="H122" s="8" t="s">
        <v>59</v>
      </c>
      <c r="I122">
        <f t="shared" si="1"/>
        <v>851.68000000000006</v>
      </c>
      <c r="J122">
        <f t="shared" si="0"/>
        <v>3</v>
      </c>
      <c r="K122">
        <f t="shared" si="2"/>
        <v>2555.04</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5</v>
      </c>
      <c r="D125" s="7" t="s">
        <v>57</v>
      </c>
      <c r="E125" s="7">
        <v>7</v>
      </c>
      <c r="F125" s="7" t="s">
        <v>58</v>
      </c>
      <c r="G125" s="7"/>
      <c r="H125" s="8" t="s">
        <v>59</v>
      </c>
      <c r="I125">
        <f t="shared" si="1"/>
        <v>2037.94</v>
      </c>
      <c r="J125">
        <f t="shared" si="0"/>
        <v>2</v>
      </c>
      <c r="K125">
        <f t="shared" si="2"/>
        <v>4075.88</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c r="D130" s="7" t="s">
        <v>57</v>
      </c>
      <c r="E130" s="7"/>
      <c r="F130" s="7" t="s">
        <v>58</v>
      </c>
      <c r="G130" s="7"/>
      <c r="H130" s="8" t="s">
        <v>59</v>
      </c>
      <c r="I130">
        <f t="shared" si="1"/>
        <v>0</v>
      </c>
      <c r="J130">
        <f t="shared" si="0"/>
        <v>0</v>
      </c>
      <c r="K130">
        <f t="shared" si="2"/>
        <v>0</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c r="D133" s="7" t="s">
        <v>57</v>
      </c>
      <c r="E133" s="7"/>
      <c r="F133" s="7" t="s">
        <v>58</v>
      </c>
      <c r="G133" s="7"/>
      <c r="H133" s="8" t="s">
        <v>59</v>
      </c>
      <c r="I133">
        <f t="shared" si="1"/>
        <v>0</v>
      </c>
      <c r="J133">
        <f t="shared" si="0"/>
        <v>1</v>
      </c>
      <c r="K133">
        <f t="shared" si="2"/>
        <v>0</v>
      </c>
    </row>
    <row r="134" spans="1:12" ht="31" x14ac:dyDescent="0.35">
      <c r="A134" s="39"/>
      <c r="B134" s="41" t="s">
        <v>271</v>
      </c>
      <c r="C134" s="6"/>
      <c r="D134" s="7" t="s">
        <v>57</v>
      </c>
      <c r="E134" s="7"/>
      <c r="F134" s="7" t="s">
        <v>58</v>
      </c>
      <c r="G134" s="7"/>
      <c r="H134" s="8" t="s">
        <v>59</v>
      </c>
      <c r="I134">
        <f t="shared" ref="I134" si="3">(C134*365)+(E134*30.42)+G134</f>
        <v>0</v>
      </c>
      <c r="J134">
        <f>C80</f>
        <v>0</v>
      </c>
      <c r="K134">
        <f t="shared" ref="K134" si="4">I134*J134</f>
        <v>0</v>
      </c>
    </row>
    <row r="135" spans="1:12" x14ac:dyDescent="0.35">
      <c r="A135" s="39" t="s">
        <v>234</v>
      </c>
      <c r="B135" s="40" t="s">
        <v>70</v>
      </c>
      <c r="C135" s="6">
        <v>5</v>
      </c>
      <c r="D135" s="7" t="s">
        <v>57</v>
      </c>
      <c r="E135" s="7"/>
      <c r="F135" s="7" t="s">
        <v>58</v>
      </c>
      <c r="G135" s="7"/>
      <c r="H135" s="8" t="s">
        <v>59</v>
      </c>
      <c r="I135">
        <f t="shared" si="1"/>
        <v>1825</v>
      </c>
      <c r="J135">
        <f>C81</f>
        <v>1</v>
      </c>
      <c r="K135">
        <f t="shared" si="2"/>
        <v>1825</v>
      </c>
    </row>
    <row r="136" spans="1:12" x14ac:dyDescent="0.35">
      <c r="A136" s="4">
        <v>10</v>
      </c>
      <c r="B136" s="5" t="s">
        <v>43</v>
      </c>
      <c r="C136" s="27">
        <f>INT(I136/365)</f>
        <v>0</v>
      </c>
      <c r="D136" s="28" t="s">
        <v>57</v>
      </c>
      <c r="E136" s="28">
        <f>INT((I136-C136*365)/30.42)</f>
        <v>0</v>
      </c>
      <c r="F136" s="28" t="s">
        <v>58</v>
      </c>
      <c r="G136" s="28">
        <f>ABS(INT(I136-C136*365-E136*30.42))</f>
        <v>10</v>
      </c>
      <c r="H136" s="29" t="s">
        <v>59</v>
      </c>
      <c r="I136">
        <f>K136/J136</f>
        <v>10.199999999999999</v>
      </c>
      <c r="J136">
        <f>SUM(J138:J146)</f>
        <v>5</v>
      </c>
      <c r="K136">
        <f>SUM(K138:K146)</f>
        <v>51</v>
      </c>
      <c r="L136">
        <f>SUM(K138:K146)</f>
        <v>51</v>
      </c>
    </row>
    <row r="137" spans="1:12" x14ac:dyDescent="0.35">
      <c r="A137" s="4" t="s">
        <v>56</v>
      </c>
      <c r="B137" s="5" t="s">
        <v>84</v>
      </c>
      <c r="C137" s="6"/>
      <c r="D137" s="7"/>
      <c r="E137" s="7"/>
      <c r="F137" s="7"/>
      <c r="G137" s="7"/>
      <c r="H137" s="8"/>
    </row>
    <row r="138" spans="1:12" x14ac:dyDescent="0.35">
      <c r="A138" s="4" t="s">
        <v>85</v>
      </c>
      <c r="B138" s="5" t="s">
        <v>2</v>
      </c>
      <c r="C138" s="6"/>
      <c r="D138" s="7" t="s">
        <v>57</v>
      </c>
      <c r="E138" s="7"/>
      <c r="F138" s="7" t="s">
        <v>58</v>
      </c>
      <c r="G138" s="7"/>
      <c r="H138" s="8" t="s">
        <v>59</v>
      </c>
      <c r="I138">
        <f>(C138*365)+(E138*30.42)+G138</f>
        <v>0</v>
      </c>
      <c r="J138">
        <f>J113</f>
        <v>2</v>
      </c>
      <c r="K138">
        <f>I138*J138</f>
        <v>0</v>
      </c>
    </row>
    <row r="139" spans="1:12" x14ac:dyDescent="0.35">
      <c r="A139" s="4" t="s">
        <v>96</v>
      </c>
      <c r="B139" s="5" t="s">
        <v>3</v>
      </c>
      <c r="C139" s="6"/>
      <c r="D139" s="7" t="s">
        <v>57</v>
      </c>
      <c r="E139" s="7"/>
      <c r="F139" s="7" t="s">
        <v>58</v>
      </c>
      <c r="G139" s="7"/>
      <c r="H139" s="8" t="s">
        <v>59</v>
      </c>
      <c r="I139">
        <f t="shared" ref="I139:I146" si="5">(C139*365)+(E139*30.42)+G139</f>
        <v>0</v>
      </c>
      <c r="J139">
        <f>J114</f>
        <v>0</v>
      </c>
      <c r="K139">
        <f>I139*J139</f>
        <v>0</v>
      </c>
    </row>
    <row r="140" spans="1:12" x14ac:dyDescent="0.35">
      <c r="A140" s="4" t="s">
        <v>97</v>
      </c>
      <c r="B140" s="5" t="s">
        <v>4</v>
      </c>
      <c r="C140" s="6"/>
      <c r="D140" s="7" t="s">
        <v>57</v>
      </c>
      <c r="E140" s="7"/>
      <c r="F140" s="7" t="s">
        <v>58</v>
      </c>
      <c r="G140" s="7"/>
      <c r="H140" s="8" t="s">
        <v>59</v>
      </c>
      <c r="I140">
        <f t="shared" si="5"/>
        <v>0</v>
      </c>
      <c r="J140">
        <f>J115</f>
        <v>0</v>
      </c>
      <c r="K140">
        <f t="shared" ref="K140:K146" si="6">I140*J140</f>
        <v>0</v>
      </c>
    </row>
    <row r="141" spans="1:12" x14ac:dyDescent="0.35">
      <c r="A141" s="4" t="s">
        <v>98</v>
      </c>
      <c r="B141" s="5" t="s">
        <v>261</v>
      </c>
      <c r="C141" s="6"/>
      <c r="D141" s="7" t="s">
        <v>57</v>
      </c>
      <c r="E141" s="7"/>
      <c r="F141" s="7" t="s">
        <v>58</v>
      </c>
      <c r="G141" s="7"/>
      <c r="H141" s="8" t="s">
        <v>59</v>
      </c>
      <c r="I141">
        <f t="shared" si="5"/>
        <v>0</v>
      </c>
      <c r="J141">
        <f>J116</f>
        <v>0</v>
      </c>
      <c r="K141">
        <f t="shared" si="6"/>
        <v>0</v>
      </c>
    </row>
    <row r="142" spans="1:12" ht="31" x14ac:dyDescent="0.35">
      <c r="A142" s="4" t="s">
        <v>99</v>
      </c>
      <c r="B142" s="11" t="s">
        <v>106</v>
      </c>
      <c r="C142" s="6"/>
      <c r="D142" s="7" t="s">
        <v>57</v>
      </c>
      <c r="E142" s="7"/>
      <c r="F142" s="7" t="s">
        <v>58</v>
      </c>
      <c r="G142" s="7"/>
      <c r="H142" s="8" t="s">
        <v>59</v>
      </c>
      <c r="I142">
        <f t="shared" si="5"/>
        <v>0</v>
      </c>
      <c r="J142">
        <f>J118</f>
        <v>0</v>
      </c>
      <c r="K142">
        <f t="shared" si="6"/>
        <v>0</v>
      </c>
    </row>
    <row r="143" spans="1:12" x14ac:dyDescent="0.35">
      <c r="A143" s="4" t="s">
        <v>100</v>
      </c>
      <c r="B143" s="5" t="s">
        <v>5</v>
      </c>
      <c r="C143" s="6"/>
      <c r="D143" s="7" t="s">
        <v>57</v>
      </c>
      <c r="E143" s="7"/>
      <c r="F143" s="7" t="s">
        <v>58</v>
      </c>
      <c r="G143" s="7"/>
      <c r="H143" s="8" t="s">
        <v>59</v>
      </c>
      <c r="I143">
        <f t="shared" si="5"/>
        <v>0</v>
      </c>
      <c r="J143">
        <f>J120</f>
        <v>0</v>
      </c>
      <c r="K143">
        <f t="shared" si="6"/>
        <v>0</v>
      </c>
    </row>
    <row r="144" spans="1:12" x14ac:dyDescent="0.35">
      <c r="A144" s="4" t="s">
        <v>101</v>
      </c>
      <c r="B144" s="5" t="s">
        <v>6</v>
      </c>
      <c r="C144" s="6"/>
      <c r="D144" s="7" t="s">
        <v>57</v>
      </c>
      <c r="E144" s="7"/>
      <c r="F144" s="7" t="s">
        <v>58</v>
      </c>
      <c r="G144" s="7"/>
      <c r="H144" s="8" t="s">
        <v>59</v>
      </c>
      <c r="I144">
        <f t="shared" si="5"/>
        <v>0</v>
      </c>
      <c r="J144">
        <f>J121</f>
        <v>0</v>
      </c>
      <c r="K144">
        <f t="shared" si="6"/>
        <v>0</v>
      </c>
    </row>
    <row r="145" spans="1:12" x14ac:dyDescent="0.35">
      <c r="A145" s="4" t="s">
        <v>102</v>
      </c>
      <c r="B145" s="5" t="s">
        <v>7</v>
      </c>
      <c r="C145" s="6"/>
      <c r="D145" s="7" t="s">
        <v>57</v>
      </c>
      <c r="E145" s="7"/>
      <c r="F145" s="7" t="s">
        <v>58</v>
      </c>
      <c r="G145" s="7">
        <v>17</v>
      </c>
      <c r="H145" s="8" t="s">
        <v>59</v>
      </c>
      <c r="I145">
        <f t="shared" si="5"/>
        <v>17</v>
      </c>
      <c r="J145">
        <f>J122</f>
        <v>3</v>
      </c>
      <c r="K145">
        <f t="shared" si="6"/>
        <v>51</v>
      </c>
    </row>
    <row r="146" spans="1:12" x14ac:dyDescent="0.35">
      <c r="A146" s="4" t="s">
        <v>103</v>
      </c>
      <c r="B146" s="5" t="s">
        <v>70</v>
      </c>
      <c r="C146" s="6"/>
      <c r="D146" s="7" t="s">
        <v>57</v>
      </c>
      <c r="E146" s="7"/>
      <c r="F146" s="7" t="s">
        <v>58</v>
      </c>
      <c r="G146" s="7"/>
      <c r="H146" s="8" t="s">
        <v>59</v>
      </c>
      <c r="I146">
        <f t="shared" si="5"/>
        <v>0</v>
      </c>
      <c r="J146">
        <v>0</v>
      </c>
      <c r="K146">
        <f t="shared" si="6"/>
        <v>0</v>
      </c>
    </row>
    <row r="147" spans="1:12" x14ac:dyDescent="0.35">
      <c r="A147" s="4">
        <v>11</v>
      </c>
      <c r="B147" s="5" t="s">
        <v>44</v>
      </c>
      <c r="C147" s="108">
        <v>10</v>
      </c>
      <c r="D147" s="106"/>
      <c r="E147" s="106"/>
      <c r="F147" s="106"/>
      <c r="G147" s="106"/>
      <c r="H147" s="107"/>
    </row>
    <row r="148" spans="1:12" x14ac:dyDescent="0.35">
      <c r="A148" s="4">
        <v>12</v>
      </c>
      <c r="B148" s="5" t="s">
        <v>45</v>
      </c>
      <c r="C148" s="27" t="e">
        <f>INT(I148/365)</f>
        <v>#DIV/0!</v>
      </c>
      <c r="D148" s="28" t="s">
        <v>57</v>
      </c>
      <c r="E148" s="28" t="e">
        <f>INT((I148-C148*365)/30.42)</f>
        <v>#DIV/0!</v>
      </c>
      <c r="F148" s="28" t="s">
        <v>58</v>
      </c>
      <c r="G148" s="28" t="e">
        <f>ABS(INT(I148-C148*365-E148*30.42))</f>
        <v>#DIV/0!</v>
      </c>
      <c r="H148" s="29" t="s">
        <v>59</v>
      </c>
      <c r="I148" t="e">
        <f>K148/J148</f>
        <v>#DIV/0!</v>
      </c>
      <c r="J148">
        <f>SUM(J150:J153,J155,J157:J172)</f>
        <v>0</v>
      </c>
      <c r="K148">
        <f>SUM(K150:K153,K155,K157:K172)</f>
        <v>0</v>
      </c>
      <c r="L148">
        <f>SUM(K150:K172)</f>
        <v>0</v>
      </c>
    </row>
    <row r="149" spans="1:12" x14ac:dyDescent="0.35">
      <c r="A149" s="4" t="s">
        <v>182</v>
      </c>
      <c r="B149" s="5" t="s">
        <v>84</v>
      </c>
      <c r="C149" s="6"/>
      <c r="D149" s="7"/>
      <c r="E149" s="7"/>
      <c r="F149" s="7"/>
      <c r="G149" s="7"/>
      <c r="H149" s="8"/>
    </row>
    <row r="150" spans="1:12" x14ac:dyDescent="0.35">
      <c r="A150" s="4" t="s">
        <v>183</v>
      </c>
      <c r="B150" s="5" t="s">
        <v>2</v>
      </c>
      <c r="C150" s="6"/>
      <c r="D150" s="7" t="s">
        <v>57</v>
      </c>
      <c r="E150" s="7"/>
      <c r="F150" s="7" t="s">
        <v>58</v>
      </c>
      <c r="G150" s="7"/>
      <c r="H150" s="8" t="s">
        <v>59</v>
      </c>
      <c r="I150">
        <f>(C150*365)+(E150*30.42)+G150</f>
        <v>0</v>
      </c>
      <c r="J150">
        <f t="shared" ref="J150:J170" si="7">C174</f>
        <v>0</v>
      </c>
      <c r="K150">
        <f>I150*J150</f>
        <v>0</v>
      </c>
    </row>
    <row r="151" spans="1:12" x14ac:dyDescent="0.35">
      <c r="A151" s="4" t="s">
        <v>184</v>
      </c>
      <c r="B151" s="5" t="s">
        <v>3</v>
      </c>
      <c r="C151" s="6"/>
      <c r="D151" s="7" t="s">
        <v>57</v>
      </c>
      <c r="E151" s="7"/>
      <c r="F151" s="7" t="s">
        <v>58</v>
      </c>
      <c r="G151" s="7"/>
      <c r="H151" s="8" t="s">
        <v>59</v>
      </c>
      <c r="I151">
        <f t="shared" ref="I151:I164" si="8">(C151*365)+(E151*30.42)+G151</f>
        <v>0</v>
      </c>
      <c r="J151">
        <f t="shared" si="7"/>
        <v>0</v>
      </c>
      <c r="K151">
        <f t="shared" ref="K151:K172" si="9">I151*J151</f>
        <v>0</v>
      </c>
    </row>
    <row r="152" spans="1:12" x14ac:dyDescent="0.35">
      <c r="A152" s="4" t="s">
        <v>185</v>
      </c>
      <c r="B152" s="5" t="s">
        <v>4</v>
      </c>
      <c r="C152" s="6"/>
      <c r="D152" s="7" t="s">
        <v>57</v>
      </c>
      <c r="E152" s="7"/>
      <c r="F152" s="7" t="s">
        <v>58</v>
      </c>
      <c r="G152" s="7"/>
      <c r="H152" s="8" t="s">
        <v>59</v>
      </c>
      <c r="I152">
        <f t="shared" si="8"/>
        <v>0</v>
      </c>
      <c r="J152">
        <f t="shared" si="7"/>
        <v>0</v>
      </c>
      <c r="K152">
        <f t="shared" si="9"/>
        <v>0</v>
      </c>
    </row>
    <row r="153" spans="1:12" x14ac:dyDescent="0.35">
      <c r="A153" s="39" t="s">
        <v>186</v>
      </c>
      <c r="B153" s="40" t="s">
        <v>243</v>
      </c>
      <c r="C153" s="6"/>
      <c r="D153" s="7" t="s">
        <v>57</v>
      </c>
      <c r="E153" s="7"/>
      <c r="F153" s="7" t="s">
        <v>58</v>
      </c>
      <c r="G153" s="7"/>
      <c r="H153" s="8" t="s">
        <v>59</v>
      </c>
      <c r="I153">
        <f t="shared" si="8"/>
        <v>0</v>
      </c>
      <c r="J153">
        <f t="shared" si="7"/>
        <v>0</v>
      </c>
      <c r="K153">
        <f t="shared" si="9"/>
        <v>0</v>
      </c>
    </row>
    <row r="154" spans="1:12" x14ac:dyDescent="0.35">
      <c r="A154" s="39" t="s">
        <v>262</v>
      </c>
      <c r="B154" s="40" t="s">
        <v>249</v>
      </c>
      <c r="C154" s="6"/>
      <c r="D154" s="7" t="s">
        <v>57</v>
      </c>
      <c r="E154" s="7"/>
      <c r="F154" s="7" t="s">
        <v>58</v>
      </c>
      <c r="G154" s="7"/>
      <c r="H154" s="8" t="s">
        <v>59</v>
      </c>
      <c r="I154">
        <f t="shared" si="8"/>
        <v>0</v>
      </c>
      <c r="J154">
        <f t="shared" si="7"/>
        <v>0</v>
      </c>
      <c r="K154">
        <f t="shared" si="9"/>
        <v>0</v>
      </c>
    </row>
    <row r="155" spans="1:12" ht="31" x14ac:dyDescent="0.35">
      <c r="A155" s="39" t="s">
        <v>187</v>
      </c>
      <c r="B155" s="41" t="s">
        <v>263</v>
      </c>
      <c r="C155" s="6"/>
      <c r="D155" s="7" t="s">
        <v>57</v>
      </c>
      <c r="E155" s="7"/>
      <c r="F155" s="7" t="s">
        <v>58</v>
      </c>
      <c r="G155" s="7"/>
      <c r="H155" s="8" t="s">
        <v>59</v>
      </c>
      <c r="I155">
        <f t="shared" si="8"/>
        <v>0</v>
      </c>
      <c r="J155">
        <f t="shared" si="7"/>
        <v>0</v>
      </c>
      <c r="K155">
        <f t="shared" si="9"/>
        <v>0</v>
      </c>
    </row>
    <row r="156" spans="1:12" x14ac:dyDescent="0.35">
      <c r="A156" s="39" t="s">
        <v>264</v>
      </c>
      <c r="B156" s="41" t="s">
        <v>249</v>
      </c>
      <c r="C156" s="6"/>
      <c r="D156" s="7" t="s">
        <v>57</v>
      </c>
      <c r="E156" s="7"/>
      <c r="F156" s="7" t="s">
        <v>58</v>
      </c>
      <c r="G156" s="7"/>
      <c r="H156" s="8" t="s">
        <v>59</v>
      </c>
      <c r="I156">
        <f t="shared" si="8"/>
        <v>0</v>
      </c>
      <c r="J156">
        <f t="shared" si="7"/>
        <v>0</v>
      </c>
      <c r="K156">
        <f t="shared" si="9"/>
        <v>0</v>
      </c>
    </row>
    <row r="157" spans="1:12" x14ac:dyDescent="0.35">
      <c r="A157" s="39" t="s">
        <v>188</v>
      </c>
      <c r="B157" s="40" t="s">
        <v>5</v>
      </c>
      <c r="C157" s="6"/>
      <c r="D157" s="7" t="s">
        <v>57</v>
      </c>
      <c r="E157" s="7"/>
      <c r="F157" s="7" t="s">
        <v>58</v>
      </c>
      <c r="G157" s="7"/>
      <c r="H157" s="8" t="s">
        <v>59</v>
      </c>
      <c r="I157">
        <f t="shared" si="8"/>
        <v>0</v>
      </c>
      <c r="J157">
        <f t="shared" si="7"/>
        <v>0</v>
      </c>
      <c r="K157">
        <f t="shared" si="9"/>
        <v>0</v>
      </c>
    </row>
    <row r="158" spans="1:12" x14ac:dyDescent="0.35">
      <c r="A158" s="39" t="s">
        <v>189</v>
      </c>
      <c r="B158" s="40" t="s">
        <v>6</v>
      </c>
      <c r="C158" s="6"/>
      <c r="D158" s="7" t="s">
        <v>57</v>
      </c>
      <c r="E158" s="7"/>
      <c r="F158" s="7" t="s">
        <v>58</v>
      </c>
      <c r="G158" s="7"/>
      <c r="H158" s="8" t="s">
        <v>59</v>
      </c>
      <c r="I158">
        <f t="shared" si="8"/>
        <v>0</v>
      </c>
      <c r="J158">
        <f t="shared" si="7"/>
        <v>0</v>
      </c>
      <c r="K158">
        <f t="shared" si="9"/>
        <v>0</v>
      </c>
    </row>
    <row r="159" spans="1:12" x14ac:dyDescent="0.35">
      <c r="A159" s="39" t="s">
        <v>190</v>
      </c>
      <c r="B159" s="40" t="s">
        <v>7</v>
      </c>
      <c r="C159" s="6"/>
      <c r="D159" s="7" t="s">
        <v>57</v>
      </c>
      <c r="E159" s="7"/>
      <c r="F159" s="7" t="s">
        <v>58</v>
      </c>
      <c r="G159" s="7"/>
      <c r="H159" s="8" t="s">
        <v>59</v>
      </c>
      <c r="I159">
        <f t="shared" si="8"/>
        <v>0</v>
      </c>
      <c r="J159">
        <f t="shared" si="7"/>
        <v>0</v>
      </c>
      <c r="K159">
        <f t="shared" si="9"/>
        <v>0</v>
      </c>
    </row>
    <row r="160" spans="1:12" x14ac:dyDescent="0.35">
      <c r="A160" s="39" t="s">
        <v>191</v>
      </c>
      <c r="B160" s="40" t="s">
        <v>8</v>
      </c>
      <c r="C160" s="6"/>
      <c r="D160" s="7" t="s">
        <v>57</v>
      </c>
      <c r="E160" s="7"/>
      <c r="F160" s="7" t="s">
        <v>58</v>
      </c>
      <c r="G160" s="7"/>
      <c r="H160" s="8" t="s">
        <v>59</v>
      </c>
      <c r="I160">
        <f t="shared" si="8"/>
        <v>0</v>
      </c>
      <c r="J160">
        <f t="shared" si="7"/>
        <v>0</v>
      </c>
      <c r="K160">
        <f t="shared" si="9"/>
        <v>0</v>
      </c>
    </row>
    <row r="161" spans="1:11" x14ac:dyDescent="0.35">
      <c r="A161" s="39" t="s">
        <v>192</v>
      </c>
      <c r="B161" s="40" t="s">
        <v>9</v>
      </c>
      <c r="C161" s="6"/>
      <c r="D161" s="7" t="s">
        <v>57</v>
      </c>
      <c r="E161" s="7"/>
      <c r="F161" s="7" t="s">
        <v>58</v>
      </c>
      <c r="G161" s="7"/>
      <c r="H161" s="8" t="s">
        <v>59</v>
      </c>
      <c r="I161">
        <f t="shared" si="8"/>
        <v>0</v>
      </c>
      <c r="J161">
        <f t="shared" si="7"/>
        <v>0</v>
      </c>
      <c r="K161">
        <f t="shared" si="9"/>
        <v>0</v>
      </c>
    </row>
    <row r="162" spans="1:11" x14ac:dyDescent="0.35">
      <c r="A162" s="39" t="s">
        <v>193</v>
      </c>
      <c r="B162" s="40" t="s">
        <v>10</v>
      </c>
      <c r="C162" s="6"/>
      <c r="D162" s="7" t="s">
        <v>57</v>
      </c>
      <c r="E162" s="7"/>
      <c r="F162" s="7" t="s">
        <v>58</v>
      </c>
      <c r="G162" s="7"/>
      <c r="H162" s="8" t="s">
        <v>59</v>
      </c>
      <c r="I162">
        <f t="shared" si="8"/>
        <v>0</v>
      </c>
      <c r="J162">
        <f t="shared" si="7"/>
        <v>0</v>
      </c>
      <c r="K162">
        <f t="shared" si="9"/>
        <v>0</v>
      </c>
    </row>
    <row r="163" spans="1:11" x14ac:dyDescent="0.35">
      <c r="A163" s="39" t="s">
        <v>194</v>
      </c>
      <c r="B163" s="40" t="s">
        <v>11</v>
      </c>
      <c r="C163" s="6"/>
      <c r="D163" s="7" t="s">
        <v>57</v>
      </c>
      <c r="E163" s="7"/>
      <c r="F163" s="7" t="s">
        <v>58</v>
      </c>
      <c r="G163" s="7"/>
      <c r="H163" s="8" t="s">
        <v>59</v>
      </c>
      <c r="I163">
        <f t="shared" si="8"/>
        <v>0</v>
      </c>
      <c r="J163">
        <f t="shared" si="7"/>
        <v>0</v>
      </c>
      <c r="K163">
        <f t="shared" si="9"/>
        <v>0</v>
      </c>
    </row>
    <row r="164" spans="1:11" x14ac:dyDescent="0.35">
      <c r="A164" s="39" t="s">
        <v>195</v>
      </c>
      <c r="B164" s="40" t="s">
        <v>12</v>
      </c>
      <c r="C164" s="6"/>
      <c r="D164" s="7" t="s">
        <v>57</v>
      </c>
      <c r="E164" s="7"/>
      <c r="F164" s="7" t="s">
        <v>58</v>
      </c>
      <c r="G164" s="7"/>
      <c r="H164" s="8" t="s">
        <v>59</v>
      </c>
      <c r="I164">
        <f t="shared" si="8"/>
        <v>0</v>
      </c>
      <c r="J164">
        <f t="shared" si="7"/>
        <v>0</v>
      </c>
      <c r="K164">
        <f t="shared" si="9"/>
        <v>0</v>
      </c>
    </row>
    <row r="165" spans="1:11" x14ac:dyDescent="0.35">
      <c r="A165" s="39" t="s">
        <v>196</v>
      </c>
      <c r="B165" s="40" t="s">
        <v>13</v>
      </c>
      <c r="C165" s="6"/>
      <c r="D165" s="7" t="s">
        <v>57</v>
      </c>
      <c r="E165" s="7"/>
      <c r="F165" s="7" t="s">
        <v>58</v>
      </c>
      <c r="G165" s="7"/>
      <c r="H165" s="8" t="s">
        <v>59</v>
      </c>
      <c r="I165">
        <f>(C165*365)+(E165*30.42)+G165</f>
        <v>0</v>
      </c>
      <c r="J165">
        <f t="shared" si="7"/>
        <v>0</v>
      </c>
      <c r="K165">
        <f t="shared" si="9"/>
        <v>0</v>
      </c>
    </row>
    <row r="166" spans="1:11" x14ac:dyDescent="0.35">
      <c r="A166" s="39" t="s">
        <v>197</v>
      </c>
      <c r="B166" s="41" t="s">
        <v>214</v>
      </c>
      <c r="C166" s="6"/>
      <c r="D166" s="7" t="s">
        <v>57</v>
      </c>
      <c r="E166" s="7"/>
      <c r="F166" s="7" t="s">
        <v>58</v>
      </c>
      <c r="G166" s="7"/>
      <c r="H166" s="8" t="s">
        <v>59</v>
      </c>
      <c r="I166">
        <f t="shared" ref="I166:I172" si="10">(C166*365)+(E166*30.42)+G166</f>
        <v>0</v>
      </c>
      <c r="J166">
        <f t="shared" si="7"/>
        <v>0</v>
      </c>
      <c r="K166">
        <f t="shared" si="9"/>
        <v>0</v>
      </c>
    </row>
    <row r="167" spans="1:11" x14ac:dyDescent="0.35">
      <c r="A167" s="39" t="s">
        <v>198</v>
      </c>
      <c r="B167" s="41" t="s">
        <v>215</v>
      </c>
      <c r="C167" s="6"/>
      <c r="D167" s="7" t="s">
        <v>57</v>
      </c>
      <c r="E167" s="7"/>
      <c r="F167" s="7" t="s">
        <v>58</v>
      </c>
      <c r="G167" s="7"/>
      <c r="H167" s="8" t="s">
        <v>59</v>
      </c>
      <c r="I167">
        <f t="shared" si="10"/>
        <v>0</v>
      </c>
      <c r="J167">
        <f t="shared" si="7"/>
        <v>0</v>
      </c>
      <c r="K167">
        <f t="shared" si="9"/>
        <v>0</v>
      </c>
    </row>
    <row r="168" spans="1:11" x14ac:dyDescent="0.35">
      <c r="A168" s="39" t="s">
        <v>235</v>
      </c>
      <c r="B168" s="41" t="s">
        <v>216</v>
      </c>
      <c r="C168" s="6"/>
      <c r="D168" s="7" t="s">
        <v>57</v>
      </c>
      <c r="E168" s="7"/>
      <c r="F168" s="7" t="s">
        <v>58</v>
      </c>
      <c r="G168" s="7"/>
      <c r="H168" s="8" t="s">
        <v>59</v>
      </c>
      <c r="I168">
        <f t="shared" si="10"/>
        <v>0</v>
      </c>
      <c r="J168">
        <f t="shared" si="7"/>
        <v>0</v>
      </c>
      <c r="K168">
        <f t="shared" si="9"/>
        <v>0</v>
      </c>
    </row>
    <row r="169" spans="1:11" ht="31" x14ac:dyDescent="0.35">
      <c r="A169" s="39" t="s">
        <v>236</v>
      </c>
      <c r="B169" s="41" t="s">
        <v>221</v>
      </c>
      <c r="C169" s="6"/>
      <c r="D169" s="7" t="s">
        <v>57</v>
      </c>
      <c r="E169" s="7"/>
      <c r="F169" s="7" t="s">
        <v>58</v>
      </c>
      <c r="G169" s="7"/>
      <c r="H169" s="8" t="s">
        <v>59</v>
      </c>
      <c r="I169">
        <f t="shared" si="10"/>
        <v>0</v>
      </c>
      <c r="J169">
        <f t="shared" si="7"/>
        <v>0</v>
      </c>
      <c r="K169">
        <f t="shared" si="9"/>
        <v>0</v>
      </c>
    </row>
    <row r="170" spans="1:11" ht="31" x14ac:dyDescent="0.35">
      <c r="A170" s="39" t="s">
        <v>237</v>
      </c>
      <c r="B170" s="41" t="s">
        <v>69</v>
      </c>
      <c r="C170" s="6"/>
      <c r="D170" s="7" t="s">
        <v>57</v>
      </c>
      <c r="E170" s="7"/>
      <c r="F170" s="7" t="s">
        <v>58</v>
      </c>
      <c r="G170" s="7"/>
      <c r="H170" s="8" t="s">
        <v>59</v>
      </c>
      <c r="I170">
        <f t="shared" si="10"/>
        <v>0</v>
      </c>
      <c r="J170">
        <f t="shared" si="7"/>
        <v>0</v>
      </c>
      <c r="K170">
        <f t="shared" si="9"/>
        <v>0</v>
      </c>
    </row>
    <row r="171" spans="1:11" ht="31" x14ac:dyDescent="0.35">
      <c r="A171" s="39" t="s">
        <v>238</v>
      </c>
      <c r="B171" s="41" t="s">
        <v>271</v>
      </c>
      <c r="C171" s="6"/>
      <c r="D171" s="7" t="s">
        <v>57</v>
      </c>
      <c r="E171" s="7"/>
      <c r="F171" s="7" t="s">
        <v>58</v>
      </c>
      <c r="G171" s="7"/>
      <c r="H171" s="8" t="s">
        <v>59</v>
      </c>
      <c r="I171">
        <f t="shared" ref="I171" si="11">(C171*365)+(E171*30.42)+G171</f>
        <v>0</v>
      </c>
      <c r="J171">
        <f>C195</f>
        <v>0</v>
      </c>
      <c r="K171">
        <f t="shared" ref="K171" si="12">I171*J171</f>
        <v>0</v>
      </c>
    </row>
    <row r="172" spans="1:11" x14ac:dyDescent="0.35">
      <c r="A172" s="39" t="s">
        <v>273</v>
      </c>
      <c r="B172" s="40" t="s">
        <v>70</v>
      </c>
      <c r="C172" s="6"/>
      <c r="D172" s="7" t="s">
        <v>57</v>
      </c>
      <c r="E172" s="7"/>
      <c r="F172" s="7" t="s">
        <v>58</v>
      </c>
      <c r="G172" s="7"/>
      <c r="H172" s="8" t="s">
        <v>59</v>
      </c>
      <c r="I172">
        <f t="shared" si="10"/>
        <v>0</v>
      </c>
      <c r="J172">
        <f t="shared" ref="J172" si="13">C196</f>
        <v>0</v>
      </c>
      <c r="K172">
        <f t="shared" si="9"/>
        <v>0</v>
      </c>
    </row>
    <row r="173" spans="1:11" x14ac:dyDescent="0.35">
      <c r="A173" s="4">
        <v>13</v>
      </c>
      <c r="B173" s="5" t="s">
        <v>87</v>
      </c>
      <c r="C173" s="109">
        <f>SUM(C174:H177,C179,C181:H196)</f>
        <v>0</v>
      </c>
      <c r="D173" s="110"/>
      <c r="E173" s="110"/>
      <c r="F173" s="110"/>
      <c r="G173" s="110"/>
      <c r="H173" s="111"/>
      <c r="I173" s="30">
        <f>C39</f>
        <v>0</v>
      </c>
    </row>
    <row r="174" spans="1:11" x14ac:dyDescent="0.35">
      <c r="A174" s="4" t="s">
        <v>68</v>
      </c>
      <c r="B174" s="5" t="s">
        <v>2</v>
      </c>
      <c r="C174" s="115"/>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c r="D176" s="115"/>
      <c r="E176" s="115"/>
      <c r="F176" s="115"/>
      <c r="G176" s="115"/>
      <c r="H176" s="115"/>
    </row>
    <row r="177" spans="1:8" x14ac:dyDescent="0.35">
      <c r="A177" s="39" t="s">
        <v>201</v>
      </c>
      <c r="B177" s="40" t="s">
        <v>243</v>
      </c>
      <c r="C177" s="115"/>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c r="D181" s="115"/>
      <c r="E181" s="115"/>
      <c r="F181" s="115"/>
      <c r="G181" s="115"/>
      <c r="H181" s="115"/>
    </row>
    <row r="182" spans="1:8" x14ac:dyDescent="0.35">
      <c r="A182" s="39" t="s">
        <v>204</v>
      </c>
      <c r="B182" s="40" t="s">
        <v>6</v>
      </c>
      <c r="C182" s="115"/>
      <c r="D182" s="115"/>
      <c r="E182" s="115"/>
      <c r="F182" s="115"/>
      <c r="G182" s="115"/>
      <c r="H182" s="115"/>
    </row>
    <row r="183" spans="1:8" x14ac:dyDescent="0.35">
      <c r="A183" s="39" t="s">
        <v>205</v>
      </c>
      <c r="B183" s="40" t="s">
        <v>7</v>
      </c>
      <c r="C183" s="115"/>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c r="D194" s="115"/>
      <c r="E194" s="115"/>
      <c r="F194" s="115"/>
      <c r="G194" s="115"/>
      <c r="H194" s="115"/>
    </row>
    <row r="195" spans="1:8" ht="31" x14ac:dyDescent="0.35">
      <c r="A195" s="39"/>
      <c r="B195" s="41" t="s">
        <v>271</v>
      </c>
      <c r="C195" s="115"/>
      <c r="D195" s="115"/>
      <c r="E195" s="115"/>
      <c r="F195" s="115"/>
      <c r="G195" s="115"/>
      <c r="H195" s="115"/>
    </row>
    <row r="196" spans="1:8" x14ac:dyDescent="0.35">
      <c r="A196" s="39" t="s">
        <v>242</v>
      </c>
      <c r="B196" s="40" t="s">
        <v>70</v>
      </c>
      <c r="C196" s="115"/>
      <c r="D196" s="115"/>
      <c r="E196" s="115"/>
      <c r="F196" s="115"/>
      <c r="G196" s="115"/>
      <c r="H196" s="115"/>
    </row>
  </sheetData>
  <mergeCells count="123">
    <mergeCell ref="C80:H80"/>
    <mergeCell ref="C195:H195"/>
    <mergeCell ref="C187:H187"/>
    <mergeCell ref="C188:H188"/>
    <mergeCell ref="C189:H189"/>
    <mergeCell ref="C190:H190"/>
    <mergeCell ref="C181:H181"/>
    <mergeCell ref="C182:H182"/>
    <mergeCell ref="C183:H183"/>
    <mergeCell ref="C184:H184"/>
    <mergeCell ref="C185:H185"/>
    <mergeCell ref="C176:H176"/>
    <mergeCell ref="C177:H177"/>
    <mergeCell ref="C178:H178"/>
    <mergeCell ref="C179:H179"/>
    <mergeCell ref="C180:H180"/>
    <mergeCell ref="C173:H173"/>
    <mergeCell ref="C174:H174"/>
    <mergeCell ref="C175:H175"/>
    <mergeCell ref="C186:H186"/>
    <mergeCell ref="C107:H107"/>
    <mergeCell ref="C102:H102"/>
    <mergeCell ref="C103:H103"/>
    <mergeCell ref="C104:H104"/>
    <mergeCell ref="C105:H105"/>
    <mergeCell ref="C106:H106"/>
    <mergeCell ref="C108:H108"/>
    <mergeCell ref="C109:H109"/>
    <mergeCell ref="C147:H147"/>
    <mergeCell ref="C92:H92"/>
    <mergeCell ref="C93:H93"/>
    <mergeCell ref="C94:H94"/>
    <mergeCell ref="C95:H95"/>
    <mergeCell ref="C96:H96"/>
    <mergeCell ref="C97:H97"/>
    <mergeCell ref="C98:H98"/>
    <mergeCell ref="C99:H99"/>
    <mergeCell ref="C100:H100"/>
    <mergeCell ref="C101:H101"/>
    <mergeCell ref="C84:H84"/>
    <mergeCell ref="C85:H85"/>
    <mergeCell ref="C86:H86"/>
    <mergeCell ref="C87:H87"/>
    <mergeCell ref="C17:H17"/>
    <mergeCell ref="C88:H88"/>
    <mergeCell ref="C89:H89"/>
    <mergeCell ref="C90:H90"/>
    <mergeCell ref="C91:H91"/>
    <mergeCell ref="C31:H31"/>
    <mergeCell ref="C32:H32"/>
    <mergeCell ref="C33:H33"/>
    <mergeCell ref="C34:H34"/>
    <mergeCell ref="C23:H23"/>
    <mergeCell ref="C37:H37"/>
    <mergeCell ref="C38:H38"/>
    <mergeCell ref="C39:H39"/>
    <mergeCell ref="C40:H40"/>
    <mergeCell ref="C45:H45"/>
    <mergeCell ref="C77:H77"/>
    <mergeCell ref="C55:H55"/>
    <mergeCell ref="C35:H35"/>
    <mergeCell ref="C24:H24"/>
    <mergeCell ref="C25:H25"/>
    <mergeCell ref="C12:H12"/>
    <mergeCell ref="C13:H13"/>
    <mergeCell ref="C14:H14"/>
    <mergeCell ref="C15:H15"/>
    <mergeCell ref="C18:H18"/>
    <mergeCell ref="C16:H16"/>
    <mergeCell ref="C20:H20"/>
    <mergeCell ref="C21:H21"/>
    <mergeCell ref="C22:H22"/>
    <mergeCell ref="C26:H26"/>
    <mergeCell ref="C27:H27"/>
    <mergeCell ref="C28:H28"/>
    <mergeCell ref="C29:H29"/>
    <mergeCell ref="C30:H30"/>
    <mergeCell ref="C48:H48"/>
    <mergeCell ref="C41:H41"/>
    <mergeCell ref="C42:H42"/>
    <mergeCell ref="C43:H43"/>
    <mergeCell ref="C44:H44"/>
    <mergeCell ref="C47:H47"/>
    <mergeCell ref="C46:H46"/>
    <mergeCell ref="C36:H36"/>
    <mergeCell ref="C49:H49"/>
    <mergeCell ref="C50:H50"/>
    <mergeCell ref="C67:H67"/>
    <mergeCell ref="C56:H56"/>
    <mergeCell ref="C57:H57"/>
    <mergeCell ref="C58:H58"/>
    <mergeCell ref="C59:H59"/>
    <mergeCell ref="C60:H60"/>
    <mergeCell ref="C61:H61"/>
    <mergeCell ref="C62:H62"/>
    <mergeCell ref="C63:H63"/>
    <mergeCell ref="C64:H64"/>
    <mergeCell ref="C65:H65"/>
    <mergeCell ref="C66:H66"/>
    <mergeCell ref="C191:H191"/>
    <mergeCell ref="C192:H192"/>
    <mergeCell ref="C193:H193"/>
    <mergeCell ref="C194:H194"/>
    <mergeCell ref="C196:H196"/>
    <mergeCell ref="C19:H19"/>
    <mergeCell ref="C82:H82"/>
    <mergeCell ref="C83:H83"/>
    <mergeCell ref="C81:H81"/>
    <mergeCell ref="C68:H68"/>
    <mergeCell ref="C69:H69"/>
    <mergeCell ref="C70:H70"/>
    <mergeCell ref="C71:H71"/>
    <mergeCell ref="C72:H72"/>
    <mergeCell ref="C73:H73"/>
    <mergeCell ref="C74:H74"/>
    <mergeCell ref="C75:H75"/>
    <mergeCell ref="C76:H76"/>
    <mergeCell ref="C78:H78"/>
    <mergeCell ref="C79:H79"/>
    <mergeCell ref="C51:H51"/>
    <mergeCell ref="C52:H52"/>
    <mergeCell ref="C53:H53"/>
    <mergeCell ref="C54:H54"/>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97"/>
  <sheetViews>
    <sheetView topLeftCell="B138" zoomScale="80" zoomScaleNormal="8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287</v>
      </c>
    </row>
    <row r="12" spans="1:8" x14ac:dyDescent="0.35">
      <c r="A12" s="3" t="s">
        <v>60</v>
      </c>
      <c r="B12" s="3" t="s">
        <v>61</v>
      </c>
      <c r="C12" s="112" t="s">
        <v>62</v>
      </c>
      <c r="D12" s="113"/>
      <c r="E12" s="113"/>
      <c r="F12" s="113"/>
      <c r="G12" s="113"/>
      <c r="H12" s="114"/>
    </row>
    <row r="13" spans="1:8" x14ac:dyDescent="0.35">
      <c r="A13" s="4">
        <v>1</v>
      </c>
      <c r="B13" s="5" t="s">
        <v>0</v>
      </c>
      <c r="C13" s="108">
        <v>146</v>
      </c>
      <c r="D13" s="106"/>
      <c r="E13" s="106"/>
      <c r="F13" s="106"/>
      <c r="G13" s="106"/>
      <c r="H13" s="107"/>
    </row>
    <row r="14" spans="1:8" x14ac:dyDescent="0.35">
      <c r="A14" s="4">
        <v>2</v>
      </c>
      <c r="B14" s="5" t="s">
        <v>1</v>
      </c>
      <c r="C14" s="109">
        <f>SUM(C15:H18,C20,C22:H37)</f>
        <v>6</v>
      </c>
      <c r="D14" s="110"/>
      <c r="E14" s="110"/>
      <c r="F14" s="110"/>
      <c r="G14" s="110"/>
      <c r="H14" s="111"/>
    </row>
    <row r="15" spans="1:8" x14ac:dyDescent="0.35">
      <c r="A15" s="4" t="s">
        <v>111</v>
      </c>
      <c r="B15" s="5" t="s">
        <v>2</v>
      </c>
      <c r="C15" s="108"/>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c r="D22" s="106"/>
      <c r="E22" s="106"/>
      <c r="F22" s="106"/>
      <c r="G22" s="106"/>
      <c r="H22" s="107"/>
    </row>
    <row r="23" spans="1:8" x14ac:dyDescent="0.35">
      <c r="A23" s="4" t="s">
        <v>117</v>
      </c>
      <c r="B23" s="5" t="s">
        <v>6</v>
      </c>
      <c r="C23" s="108">
        <v>1</v>
      </c>
      <c r="D23" s="106"/>
      <c r="E23" s="106"/>
      <c r="F23" s="106"/>
      <c r="G23" s="106"/>
      <c r="H23" s="107"/>
    </row>
    <row r="24" spans="1:8" x14ac:dyDescent="0.35">
      <c r="A24" s="4" t="s">
        <v>118</v>
      </c>
      <c r="B24" s="5" t="s">
        <v>7</v>
      </c>
      <c r="C24" s="108"/>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2</v>
      </c>
      <c r="D35" s="106"/>
      <c r="E35" s="106"/>
      <c r="F35" s="106"/>
      <c r="G35" s="106"/>
      <c r="H35" s="107"/>
    </row>
    <row r="36" spans="1:8" ht="31" x14ac:dyDescent="0.35">
      <c r="A36" s="39"/>
      <c r="B36" s="41" t="s">
        <v>271</v>
      </c>
      <c r="C36" s="108">
        <v>1</v>
      </c>
      <c r="D36" s="106"/>
      <c r="E36" s="106"/>
      <c r="F36" s="106"/>
      <c r="G36" s="106"/>
      <c r="H36" s="107"/>
    </row>
    <row r="37" spans="1:8" x14ac:dyDescent="0.35">
      <c r="A37" s="39" t="s">
        <v>225</v>
      </c>
      <c r="B37" s="40" t="s">
        <v>70</v>
      </c>
      <c r="C37" s="108">
        <v>2</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118</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43</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4</v>
      </c>
      <c r="D59" s="106"/>
      <c r="E59" s="106"/>
      <c r="F59" s="106"/>
      <c r="G59" s="106"/>
      <c r="H59" s="107"/>
    </row>
    <row r="60" spans="1:9" x14ac:dyDescent="0.35">
      <c r="A60" s="39" t="s">
        <v>91</v>
      </c>
      <c r="B60" s="40" t="s">
        <v>253</v>
      </c>
      <c r="C60" s="108">
        <v>17</v>
      </c>
      <c r="D60" s="106"/>
      <c r="E60" s="106"/>
      <c r="F60" s="106"/>
      <c r="G60" s="106"/>
      <c r="H60" s="107"/>
    </row>
    <row r="61" spans="1:9" x14ac:dyDescent="0.35">
      <c r="A61" s="39" t="s">
        <v>248</v>
      </c>
      <c r="B61" s="40" t="s">
        <v>249</v>
      </c>
      <c r="C61" s="108">
        <v>10</v>
      </c>
      <c r="D61" s="106"/>
      <c r="E61" s="106"/>
      <c r="F61" s="106"/>
      <c r="G61" s="106"/>
      <c r="H61" s="107"/>
    </row>
    <row r="62" spans="1:9" ht="31" x14ac:dyDescent="0.35">
      <c r="A62" s="39" t="s">
        <v>250</v>
      </c>
      <c r="B62" s="41" t="s">
        <v>251</v>
      </c>
      <c r="C62" s="108"/>
      <c r="D62" s="106"/>
      <c r="E62" s="106"/>
      <c r="F62" s="106"/>
      <c r="G62" s="106"/>
      <c r="H62" s="107"/>
    </row>
    <row r="63" spans="1:9" x14ac:dyDescent="0.35">
      <c r="A63" s="39" t="s">
        <v>252</v>
      </c>
      <c r="B63" s="43" t="s">
        <v>249</v>
      </c>
      <c r="C63" s="108"/>
      <c r="D63" s="106"/>
      <c r="E63" s="106"/>
      <c r="F63" s="106"/>
      <c r="G63" s="106"/>
      <c r="H63" s="107"/>
    </row>
    <row r="64" spans="1:9" x14ac:dyDescent="0.35">
      <c r="A64" s="39" t="s">
        <v>92</v>
      </c>
      <c r="B64" s="40" t="s">
        <v>5</v>
      </c>
      <c r="C64" s="115"/>
      <c r="D64" s="115"/>
      <c r="E64" s="115"/>
      <c r="F64" s="115"/>
      <c r="G64" s="115"/>
      <c r="H64" s="115"/>
    </row>
    <row r="65" spans="1:8" x14ac:dyDescent="0.35">
      <c r="A65" s="39" t="s">
        <v>93</v>
      </c>
      <c r="B65" s="40" t="s">
        <v>6</v>
      </c>
      <c r="C65" s="108">
        <v>5</v>
      </c>
      <c r="D65" s="106"/>
      <c r="E65" s="106"/>
      <c r="F65" s="106"/>
      <c r="G65" s="106"/>
      <c r="H65" s="107"/>
    </row>
    <row r="66" spans="1:8" x14ac:dyDescent="0.35">
      <c r="A66" s="39" t="s">
        <v>94</v>
      </c>
      <c r="B66" s="40" t="s">
        <v>7</v>
      </c>
      <c r="C66" s="108">
        <v>10</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12</v>
      </c>
      <c r="D69" s="106"/>
      <c r="E69" s="106"/>
      <c r="F69" s="106"/>
      <c r="G69" s="106"/>
      <c r="H69" s="107"/>
    </row>
    <row r="70" spans="1:8" x14ac:dyDescent="0.35">
      <c r="A70" s="39" t="s">
        <v>139</v>
      </c>
      <c r="B70" s="40" t="s">
        <v>11</v>
      </c>
      <c r="C70" s="108">
        <v>2</v>
      </c>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1</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v>1</v>
      </c>
      <c r="D76" s="106"/>
      <c r="E76" s="106"/>
      <c r="F76" s="106"/>
      <c r="G76" s="106"/>
      <c r="H76" s="107"/>
    </row>
    <row r="77" spans="1:8" ht="31" x14ac:dyDescent="0.35">
      <c r="A77" s="39" t="s">
        <v>229</v>
      </c>
      <c r="B77" s="41" t="s">
        <v>267</v>
      </c>
      <c r="C77" s="108">
        <v>12</v>
      </c>
      <c r="D77" s="106"/>
      <c r="E77" s="106"/>
      <c r="F77" s="106"/>
      <c r="G77" s="106"/>
      <c r="H77" s="107"/>
    </row>
    <row r="78" spans="1:8" ht="31" x14ac:dyDescent="0.35">
      <c r="A78" s="39" t="s">
        <v>254</v>
      </c>
      <c r="B78" s="41" t="s">
        <v>219</v>
      </c>
      <c r="C78" s="108">
        <v>4</v>
      </c>
      <c r="D78" s="106"/>
      <c r="E78" s="106"/>
      <c r="F78" s="106"/>
      <c r="G78" s="106"/>
      <c r="H78" s="107"/>
    </row>
    <row r="79" spans="1:8" ht="31" x14ac:dyDescent="0.35">
      <c r="A79" s="39" t="s">
        <v>255</v>
      </c>
      <c r="B79" s="41" t="s">
        <v>220</v>
      </c>
      <c r="C79" s="108">
        <v>8</v>
      </c>
      <c r="D79" s="106"/>
      <c r="E79" s="106"/>
      <c r="F79" s="106"/>
      <c r="G79" s="106"/>
      <c r="H79" s="107"/>
    </row>
    <row r="80" spans="1:8" ht="31" x14ac:dyDescent="0.35">
      <c r="A80" s="39"/>
      <c r="B80" s="41" t="s">
        <v>271</v>
      </c>
      <c r="C80" s="108">
        <v>4</v>
      </c>
      <c r="D80" s="106"/>
      <c r="E80" s="106"/>
      <c r="F80" s="106"/>
      <c r="G80" s="106"/>
      <c r="H80" s="107"/>
    </row>
    <row r="81" spans="1:10" x14ac:dyDescent="0.35">
      <c r="A81" s="39" t="s">
        <v>230</v>
      </c>
      <c r="B81" s="40" t="s">
        <v>70</v>
      </c>
      <c r="C81" s="108">
        <v>7</v>
      </c>
      <c r="D81" s="106"/>
      <c r="E81" s="106"/>
      <c r="F81" s="106"/>
      <c r="G81" s="106"/>
      <c r="H81" s="107"/>
      <c r="J81" t="s">
        <v>67</v>
      </c>
    </row>
    <row r="82" spans="1:10" x14ac:dyDescent="0.35">
      <c r="A82" s="4" t="s">
        <v>144</v>
      </c>
      <c r="B82" s="5" t="s">
        <v>75</v>
      </c>
      <c r="C82" s="109">
        <f>SUM(C83:H91)</f>
        <v>118</v>
      </c>
      <c r="D82" s="110"/>
      <c r="E82" s="110"/>
      <c r="F82" s="110"/>
      <c r="G82" s="110"/>
      <c r="H82" s="111"/>
      <c r="I82" s="10">
        <f>SUM(C83:H91)</f>
        <v>118</v>
      </c>
      <c r="J82">
        <f>C55</f>
        <v>118</v>
      </c>
    </row>
    <row r="83" spans="1:10" x14ac:dyDescent="0.35">
      <c r="A83" s="4" t="s">
        <v>145</v>
      </c>
      <c r="B83" s="5" t="s">
        <v>76</v>
      </c>
      <c r="C83" s="108">
        <v>2</v>
      </c>
      <c r="D83" s="106"/>
      <c r="E83" s="106"/>
      <c r="F83" s="106"/>
      <c r="G83" s="106"/>
      <c r="H83" s="107"/>
      <c r="I83" s="10"/>
    </row>
    <row r="84" spans="1:10" x14ac:dyDescent="0.35">
      <c r="A84" s="4" t="s">
        <v>146</v>
      </c>
      <c r="B84" s="5" t="s">
        <v>27</v>
      </c>
      <c r="C84" s="108">
        <v>2</v>
      </c>
      <c r="D84" s="106"/>
      <c r="E84" s="106"/>
      <c r="F84" s="106"/>
      <c r="G84" s="106"/>
      <c r="H84" s="107"/>
    </row>
    <row r="85" spans="1:10" x14ac:dyDescent="0.35">
      <c r="A85" s="4" t="s">
        <v>147</v>
      </c>
      <c r="B85" s="5" t="s">
        <v>28</v>
      </c>
      <c r="C85" s="108">
        <v>12</v>
      </c>
      <c r="D85" s="106"/>
      <c r="E85" s="106"/>
      <c r="F85" s="106"/>
      <c r="G85" s="106"/>
      <c r="H85" s="107"/>
    </row>
    <row r="86" spans="1:10" x14ac:dyDescent="0.35">
      <c r="A86" s="4" t="s">
        <v>148</v>
      </c>
      <c r="B86" s="5" t="s">
        <v>29</v>
      </c>
      <c r="C86" s="108">
        <v>20</v>
      </c>
      <c r="D86" s="106"/>
      <c r="E86" s="106"/>
      <c r="F86" s="106"/>
      <c r="G86" s="106"/>
      <c r="H86" s="107"/>
    </row>
    <row r="87" spans="1:10" x14ac:dyDescent="0.35">
      <c r="A87" s="4" t="s">
        <v>149</v>
      </c>
      <c r="B87" s="5" t="s">
        <v>30</v>
      </c>
      <c r="C87" s="108">
        <v>38</v>
      </c>
      <c r="D87" s="106"/>
      <c r="E87" s="106"/>
      <c r="F87" s="106"/>
      <c r="G87" s="106"/>
      <c r="H87" s="107"/>
    </row>
    <row r="88" spans="1:10" x14ac:dyDescent="0.35">
      <c r="A88" s="4" t="s">
        <v>150</v>
      </c>
      <c r="B88" s="5" t="s">
        <v>31</v>
      </c>
      <c r="C88" s="108">
        <v>30</v>
      </c>
      <c r="D88" s="106"/>
      <c r="E88" s="106"/>
      <c r="F88" s="106"/>
      <c r="G88" s="106"/>
      <c r="H88" s="107"/>
    </row>
    <row r="89" spans="1:10" x14ac:dyDescent="0.35">
      <c r="A89" s="4" t="s">
        <v>151</v>
      </c>
      <c r="B89" s="5" t="s">
        <v>32</v>
      </c>
      <c r="C89" s="108">
        <v>12</v>
      </c>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v>2</v>
      </c>
      <c r="D91" s="106"/>
      <c r="E91" s="106"/>
      <c r="F91" s="106"/>
      <c r="G91" s="106"/>
      <c r="H91" s="107"/>
      <c r="J91" t="s">
        <v>67</v>
      </c>
    </row>
    <row r="92" spans="1:10" x14ac:dyDescent="0.35">
      <c r="A92" s="4" t="s">
        <v>53</v>
      </c>
      <c r="B92" s="5" t="s">
        <v>77</v>
      </c>
      <c r="C92" s="109">
        <f>SUM(C93:H102)</f>
        <v>118</v>
      </c>
      <c r="D92" s="110"/>
      <c r="E92" s="110"/>
      <c r="F92" s="110"/>
      <c r="G92" s="110"/>
      <c r="H92" s="111"/>
      <c r="I92" s="10">
        <f>SUM(C93:H102)</f>
        <v>118</v>
      </c>
      <c r="J92">
        <f>J82</f>
        <v>118</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c r="D97" s="106"/>
      <c r="E97" s="106"/>
      <c r="F97" s="106"/>
      <c r="G97" s="106"/>
      <c r="H97" s="107"/>
    </row>
    <row r="98" spans="1:12" x14ac:dyDescent="0.35">
      <c r="A98" s="4" t="s">
        <v>159</v>
      </c>
      <c r="B98" s="22" t="s">
        <v>35</v>
      </c>
      <c r="C98" s="108">
        <v>12</v>
      </c>
      <c r="D98" s="106"/>
      <c r="E98" s="106"/>
      <c r="F98" s="106"/>
      <c r="G98" s="106"/>
      <c r="H98" s="107"/>
    </row>
    <row r="99" spans="1:12" x14ac:dyDescent="0.35">
      <c r="A99" s="4" t="s">
        <v>160</v>
      </c>
      <c r="B99" s="22" t="s">
        <v>36</v>
      </c>
      <c r="C99" s="108">
        <v>27</v>
      </c>
      <c r="D99" s="106"/>
      <c r="E99" s="106"/>
      <c r="F99" s="106"/>
      <c r="G99" s="106"/>
      <c r="H99" s="107"/>
    </row>
    <row r="100" spans="1:12" x14ac:dyDescent="0.35">
      <c r="A100" s="4" t="s">
        <v>161</v>
      </c>
      <c r="B100" s="22" t="s">
        <v>37</v>
      </c>
      <c r="C100" s="106">
        <v>32</v>
      </c>
      <c r="D100" s="106"/>
      <c r="E100" s="106"/>
      <c r="F100" s="106"/>
      <c r="G100" s="106"/>
      <c r="H100" s="107"/>
    </row>
    <row r="101" spans="1:12" x14ac:dyDescent="0.35">
      <c r="A101" s="4" t="s">
        <v>162</v>
      </c>
      <c r="B101" s="22" t="s">
        <v>38</v>
      </c>
      <c r="C101" s="106">
        <v>22</v>
      </c>
      <c r="D101" s="106"/>
      <c r="E101" s="106"/>
      <c r="F101" s="106"/>
      <c r="G101" s="106"/>
      <c r="H101" s="107"/>
    </row>
    <row r="102" spans="1:12" x14ac:dyDescent="0.35">
      <c r="A102" s="4" t="s">
        <v>163</v>
      </c>
      <c r="B102" s="22" t="s">
        <v>39</v>
      </c>
      <c r="C102" s="106">
        <v>25</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6</v>
      </c>
      <c r="D110" s="28" t="s">
        <v>57</v>
      </c>
      <c r="E110" s="28">
        <f>INT((I110-C110*365)/30.42)</f>
        <v>9</v>
      </c>
      <c r="F110" s="28" t="s">
        <v>58</v>
      </c>
      <c r="G110" s="28">
        <f>ABS(INT(I110-C110*365-E110*30.42))</f>
        <v>27</v>
      </c>
      <c r="H110" s="29" t="s">
        <v>59</v>
      </c>
      <c r="I110">
        <f>K110/J110</f>
        <v>2491.0827118644065</v>
      </c>
      <c r="J110">
        <f>SUM(J113:J116,J118,J120:J135)</f>
        <v>118</v>
      </c>
      <c r="K110">
        <f>SUM(K113:K116,K118,K120:K135)</f>
        <v>293947.75999999995</v>
      </c>
      <c r="L110">
        <f>SUM(K113:K116,K118,K120:K135)</f>
        <v>293947.75999999995</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7" t="s">
        <v>57</v>
      </c>
      <c r="E113" s="7">
        <v>2</v>
      </c>
      <c r="F113" s="7" t="s">
        <v>58</v>
      </c>
      <c r="G113" s="7"/>
      <c r="H113" s="8" t="s">
        <v>59</v>
      </c>
      <c r="I113">
        <f>(C113*365)+(E113*30.42)+G113</f>
        <v>4075.84</v>
      </c>
      <c r="J113">
        <f t="shared" ref="J113:J133" si="0">C57</f>
        <v>43</v>
      </c>
      <c r="K113">
        <f>I113*J113</f>
        <v>175261.12</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7</v>
      </c>
      <c r="D115" s="7" t="s">
        <v>57</v>
      </c>
      <c r="E115" s="7">
        <v>4</v>
      </c>
      <c r="F115" s="7" t="s">
        <v>58</v>
      </c>
      <c r="G115" s="7"/>
      <c r="H115" s="8" t="s">
        <v>59</v>
      </c>
      <c r="I115">
        <f t="shared" si="1"/>
        <v>2676.68</v>
      </c>
      <c r="J115">
        <f t="shared" si="0"/>
        <v>4</v>
      </c>
      <c r="K115">
        <f t="shared" si="2"/>
        <v>10706.72</v>
      </c>
    </row>
    <row r="116" spans="1:11" x14ac:dyDescent="0.35">
      <c r="A116" s="4" t="s">
        <v>169</v>
      </c>
      <c r="B116" s="5" t="s">
        <v>256</v>
      </c>
      <c r="C116" s="6">
        <v>7</v>
      </c>
      <c r="D116" s="7" t="s">
        <v>57</v>
      </c>
      <c r="E116" s="7"/>
      <c r="F116" s="7" t="s">
        <v>58</v>
      </c>
      <c r="G116" s="7"/>
      <c r="H116" s="8" t="s">
        <v>59</v>
      </c>
      <c r="I116">
        <f t="shared" si="1"/>
        <v>2555</v>
      </c>
      <c r="J116">
        <f t="shared" si="0"/>
        <v>17</v>
      </c>
      <c r="K116">
        <f t="shared" si="2"/>
        <v>43435</v>
      </c>
    </row>
    <row r="117" spans="1:11" x14ac:dyDescent="0.35">
      <c r="A117" s="39" t="s">
        <v>257</v>
      </c>
      <c r="B117" s="5" t="s">
        <v>258</v>
      </c>
      <c r="C117" s="6">
        <v>8</v>
      </c>
      <c r="D117" s="7" t="s">
        <v>57</v>
      </c>
      <c r="E117" s="7">
        <v>5</v>
      </c>
      <c r="F117" s="7" t="s">
        <v>58</v>
      </c>
      <c r="G117" s="7"/>
      <c r="H117" s="8" t="s">
        <v>59</v>
      </c>
      <c r="I117">
        <f t="shared" si="1"/>
        <v>3072.1</v>
      </c>
      <c r="J117">
        <f t="shared" si="0"/>
        <v>10</v>
      </c>
      <c r="K117">
        <f t="shared" si="2"/>
        <v>30721</v>
      </c>
    </row>
    <row r="118" spans="1:11" ht="31" x14ac:dyDescent="0.35">
      <c r="A118" s="39" t="s">
        <v>170</v>
      </c>
      <c r="B118" s="41" t="s">
        <v>251</v>
      </c>
      <c r="C118" s="6"/>
      <c r="D118" s="7" t="s">
        <v>57</v>
      </c>
      <c r="E118" s="7"/>
      <c r="F118" s="7" t="s">
        <v>58</v>
      </c>
      <c r="G118" s="7"/>
      <c r="H118" s="8" t="s">
        <v>59</v>
      </c>
      <c r="I118">
        <f t="shared" si="1"/>
        <v>0</v>
      </c>
      <c r="J118">
        <f t="shared" si="0"/>
        <v>0</v>
      </c>
      <c r="K118">
        <f t="shared" si="2"/>
        <v>0</v>
      </c>
    </row>
    <row r="119" spans="1:11" x14ac:dyDescent="0.35">
      <c r="A119" s="39" t="s">
        <v>259</v>
      </c>
      <c r="B119" s="41" t="s">
        <v>260</v>
      </c>
      <c r="C119" s="6"/>
      <c r="D119" s="7" t="s">
        <v>57</v>
      </c>
      <c r="E119" s="7"/>
      <c r="F119" s="7" t="s">
        <v>58</v>
      </c>
      <c r="G119" s="7"/>
      <c r="H119" s="8" t="s">
        <v>59</v>
      </c>
      <c r="I119">
        <f t="shared" si="1"/>
        <v>0</v>
      </c>
      <c r="J119">
        <f t="shared" si="0"/>
        <v>0</v>
      </c>
      <c r="K119">
        <f t="shared" si="2"/>
        <v>0</v>
      </c>
    </row>
    <row r="120" spans="1:11" x14ac:dyDescent="0.35">
      <c r="A120" s="39" t="s">
        <v>171</v>
      </c>
      <c r="B120" s="40" t="s">
        <v>5</v>
      </c>
      <c r="C120" s="6"/>
      <c r="D120" s="7" t="s">
        <v>57</v>
      </c>
      <c r="E120" s="7"/>
      <c r="F120" s="7" t="s">
        <v>58</v>
      </c>
      <c r="G120" s="7"/>
      <c r="H120" s="8" t="s">
        <v>59</v>
      </c>
      <c r="I120">
        <f t="shared" si="1"/>
        <v>0</v>
      </c>
      <c r="J120">
        <f t="shared" si="0"/>
        <v>0</v>
      </c>
      <c r="K120">
        <f t="shared" si="2"/>
        <v>0</v>
      </c>
    </row>
    <row r="121" spans="1:11" x14ac:dyDescent="0.35">
      <c r="A121" s="39" t="s">
        <v>172</v>
      </c>
      <c r="B121" s="40" t="s">
        <v>6</v>
      </c>
      <c r="C121" s="6">
        <v>3</v>
      </c>
      <c r="D121" s="7" t="s">
        <v>57</v>
      </c>
      <c r="E121" s="7">
        <v>7</v>
      </c>
      <c r="F121" s="7" t="s">
        <v>58</v>
      </c>
      <c r="G121" s="7"/>
      <c r="H121" s="8" t="s">
        <v>59</v>
      </c>
      <c r="I121">
        <f t="shared" si="1"/>
        <v>1307.94</v>
      </c>
      <c r="J121">
        <f t="shared" si="0"/>
        <v>5</v>
      </c>
      <c r="K121">
        <f t="shared" si="2"/>
        <v>6539.7000000000007</v>
      </c>
    </row>
    <row r="122" spans="1:11" s="2" customFormat="1" x14ac:dyDescent="0.35">
      <c r="A122" s="39" t="s">
        <v>173</v>
      </c>
      <c r="B122" s="40" t="s">
        <v>7</v>
      </c>
      <c r="C122" s="6">
        <v>1</v>
      </c>
      <c r="D122" s="7" t="s">
        <v>57</v>
      </c>
      <c r="E122" s="7">
        <v>3</v>
      </c>
      <c r="F122" s="7" t="s">
        <v>58</v>
      </c>
      <c r="G122" s="7"/>
      <c r="H122" s="8" t="s">
        <v>59</v>
      </c>
      <c r="I122">
        <f t="shared" si="1"/>
        <v>456.26</v>
      </c>
      <c r="J122">
        <f t="shared" si="0"/>
        <v>10</v>
      </c>
      <c r="K122">
        <f t="shared" si="2"/>
        <v>4562.6000000000004</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3</v>
      </c>
      <c r="D125" s="7" t="s">
        <v>57</v>
      </c>
      <c r="E125" s="7">
        <v>9</v>
      </c>
      <c r="F125" s="7" t="s">
        <v>58</v>
      </c>
      <c r="G125" s="7"/>
      <c r="H125" s="8" t="s">
        <v>59</v>
      </c>
      <c r="I125">
        <f t="shared" si="1"/>
        <v>1368.78</v>
      </c>
      <c r="J125">
        <f t="shared" si="0"/>
        <v>12</v>
      </c>
      <c r="K125">
        <f t="shared" si="2"/>
        <v>16425.36</v>
      </c>
    </row>
    <row r="126" spans="1:11" x14ac:dyDescent="0.35">
      <c r="A126" s="39" t="s">
        <v>177</v>
      </c>
      <c r="B126" s="40" t="s">
        <v>11</v>
      </c>
      <c r="C126" s="6">
        <v>5</v>
      </c>
      <c r="D126" s="7" t="s">
        <v>57</v>
      </c>
      <c r="E126" s="7">
        <v>8</v>
      </c>
      <c r="F126" s="7" t="s">
        <v>58</v>
      </c>
      <c r="G126" s="7"/>
      <c r="H126" s="8" t="s">
        <v>59</v>
      </c>
      <c r="I126">
        <f t="shared" si="1"/>
        <v>2068.36</v>
      </c>
      <c r="J126">
        <f t="shared" si="0"/>
        <v>2</v>
      </c>
      <c r="K126">
        <f t="shared" si="2"/>
        <v>4136.72</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8</v>
      </c>
      <c r="D130" s="7" t="s">
        <v>57</v>
      </c>
      <c r="E130" s="7"/>
      <c r="F130" s="7" t="s">
        <v>58</v>
      </c>
      <c r="G130" s="7"/>
      <c r="H130" s="8" t="s">
        <v>59</v>
      </c>
      <c r="I130">
        <f t="shared" si="1"/>
        <v>2920</v>
      </c>
      <c r="J130">
        <f t="shared" si="0"/>
        <v>1</v>
      </c>
      <c r="K130">
        <f t="shared" si="2"/>
        <v>2920</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v>3</v>
      </c>
      <c r="D132" s="7" t="s">
        <v>57</v>
      </c>
      <c r="E132" s="7">
        <v>1</v>
      </c>
      <c r="F132" s="7" t="s">
        <v>58</v>
      </c>
      <c r="G132" s="7"/>
      <c r="H132" s="8" t="s">
        <v>59</v>
      </c>
      <c r="I132">
        <f t="shared" si="1"/>
        <v>1125.42</v>
      </c>
      <c r="J132">
        <f t="shared" si="0"/>
        <v>1</v>
      </c>
      <c r="K132">
        <f t="shared" si="2"/>
        <v>1125.42</v>
      </c>
    </row>
    <row r="133" spans="1:12" ht="31" x14ac:dyDescent="0.35">
      <c r="A133" s="39" t="s">
        <v>233</v>
      </c>
      <c r="B133" s="41" t="s">
        <v>69</v>
      </c>
      <c r="C133" s="6">
        <v>6</v>
      </c>
      <c r="D133" s="7" t="s">
        <v>57</v>
      </c>
      <c r="E133" s="7"/>
      <c r="F133" s="7" t="s">
        <v>58</v>
      </c>
      <c r="G133" s="7"/>
      <c r="H133" s="8" t="s">
        <v>59</v>
      </c>
      <c r="I133">
        <f t="shared" si="1"/>
        <v>2190</v>
      </c>
      <c r="J133">
        <f t="shared" si="0"/>
        <v>12</v>
      </c>
      <c r="K133">
        <f t="shared" si="2"/>
        <v>26280</v>
      </c>
    </row>
    <row r="134" spans="1:12" ht="31" x14ac:dyDescent="0.35">
      <c r="A134" s="39"/>
      <c r="B134" s="41" t="s">
        <v>271</v>
      </c>
      <c r="C134" s="6">
        <v>1</v>
      </c>
      <c r="D134" s="7" t="s">
        <v>57</v>
      </c>
      <c r="E134" s="7">
        <v>9</v>
      </c>
      <c r="F134" s="7" t="s">
        <v>58</v>
      </c>
      <c r="G134" s="7"/>
      <c r="H134" s="8" t="s">
        <v>59</v>
      </c>
      <c r="I134">
        <f t="shared" ref="I134" si="3">(C134*365)+(E134*30.42)+G134</f>
        <v>638.78</v>
      </c>
      <c r="J134">
        <f>C80</f>
        <v>4</v>
      </c>
      <c r="K134">
        <f t="shared" ref="K134" si="4">I134*J134</f>
        <v>2555.12</v>
      </c>
    </row>
    <row r="135" spans="1:12" x14ac:dyDescent="0.35">
      <c r="A135" s="39" t="s">
        <v>234</v>
      </c>
      <c r="B135" s="40" t="s">
        <v>70</v>
      </c>
      <c r="C135" s="6"/>
      <c r="D135" s="7">
        <v>4</v>
      </c>
      <c r="E135" s="7"/>
      <c r="F135" s="7">
        <v>6</v>
      </c>
      <c r="G135" s="7"/>
      <c r="H135" s="8" t="s">
        <v>59</v>
      </c>
      <c r="I135">
        <f t="shared" si="1"/>
        <v>0</v>
      </c>
      <c r="J135">
        <f t="shared" ref="J135" si="5">C81</f>
        <v>7</v>
      </c>
      <c r="K135">
        <f t="shared" si="2"/>
        <v>0</v>
      </c>
    </row>
    <row r="136" spans="1:12" x14ac:dyDescent="0.35">
      <c r="A136" s="4">
        <v>10</v>
      </c>
      <c r="B136" s="5" t="s">
        <v>43</v>
      </c>
      <c r="C136" s="27">
        <f>INT(I136/365)</f>
        <v>0</v>
      </c>
      <c r="D136" s="28" t="s">
        <v>57</v>
      </c>
      <c r="E136" s="28">
        <f>INT((I136-C136*365)/30.42)</f>
        <v>8</v>
      </c>
      <c r="F136" s="28" t="s">
        <v>58</v>
      </c>
      <c r="G136" s="28">
        <f>ABS(INT(I136-C136*365-E136*30.42))</f>
        <v>28</v>
      </c>
      <c r="H136" s="29" t="s">
        <v>59</v>
      </c>
      <c r="I136">
        <f>K136/J136</f>
        <v>271.71762711864409</v>
      </c>
      <c r="J136">
        <f>SUM(J138:J146)</f>
        <v>118</v>
      </c>
      <c r="K136">
        <f>SUM(K138:K146)</f>
        <v>32062.68</v>
      </c>
      <c r="L136">
        <f>SUM(K138:K146)</f>
        <v>32062.68</v>
      </c>
    </row>
    <row r="137" spans="1:12" x14ac:dyDescent="0.35">
      <c r="A137" s="4" t="s">
        <v>56</v>
      </c>
      <c r="B137" s="5" t="s">
        <v>84</v>
      </c>
      <c r="C137" s="6"/>
      <c r="D137" s="7"/>
      <c r="E137" s="7"/>
      <c r="F137" s="7"/>
      <c r="G137" s="7"/>
      <c r="H137" s="8"/>
    </row>
    <row r="138" spans="1:12" x14ac:dyDescent="0.35">
      <c r="A138" s="4" t="s">
        <v>85</v>
      </c>
      <c r="B138" s="5" t="s">
        <v>2</v>
      </c>
      <c r="C138" s="6"/>
      <c r="D138" s="7" t="s">
        <v>57</v>
      </c>
      <c r="E138" s="7">
        <v>11</v>
      </c>
      <c r="F138" s="7" t="s">
        <v>58</v>
      </c>
      <c r="G138" s="7"/>
      <c r="H138" s="8" t="s">
        <v>59</v>
      </c>
      <c r="I138">
        <f>(C138*365)+(E138*30.42)+G138</f>
        <v>334.62</v>
      </c>
      <c r="J138">
        <f>J113</f>
        <v>43</v>
      </c>
      <c r="K138">
        <f>I138*J138</f>
        <v>14388.66</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v>9</v>
      </c>
      <c r="F140" s="7" t="s">
        <v>58</v>
      </c>
      <c r="G140" s="7"/>
      <c r="H140" s="8" t="s">
        <v>59</v>
      </c>
      <c r="I140">
        <f t="shared" si="6"/>
        <v>273.78000000000003</v>
      </c>
      <c r="J140">
        <f>J115</f>
        <v>4</v>
      </c>
      <c r="K140">
        <f t="shared" ref="K140:K146" si="7">I140*J140</f>
        <v>1095.1200000000001</v>
      </c>
    </row>
    <row r="141" spans="1:12" x14ac:dyDescent="0.35">
      <c r="A141" s="4" t="s">
        <v>98</v>
      </c>
      <c r="B141" s="5" t="s">
        <v>261</v>
      </c>
      <c r="C141" s="6"/>
      <c r="D141" s="7" t="s">
        <v>57</v>
      </c>
      <c r="E141" s="7">
        <v>9</v>
      </c>
      <c r="F141" s="7" t="s">
        <v>58</v>
      </c>
      <c r="G141" s="7"/>
      <c r="H141" s="8" t="s">
        <v>59</v>
      </c>
      <c r="I141">
        <f t="shared" si="6"/>
        <v>273.78000000000003</v>
      </c>
      <c r="J141">
        <f>J116</f>
        <v>17</v>
      </c>
      <c r="K141">
        <f t="shared" si="7"/>
        <v>4654.26</v>
      </c>
    </row>
    <row r="142" spans="1:12" ht="31" x14ac:dyDescent="0.35">
      <c r="A142" s="4" t="s">
        <v>99</v>
      </c>
      <c r="B142" s="11" t="s">
        <v>106</v>
      </c>
      <c r="C142" s="6"/>
      <c r="D142" s="7" t="s">
        <v>57</v>
      </c>
      <c r="E142" s="7"/>
      <c r="F142" s="7" t="s">
        <v>58</v>
      </c>
      <c r="G142" s="7"/>
      <c r="H142" s="8" t="s">
        <v>59</v>
      </c>
      <c r="I142">
        <f t="shared" si="6"/>
        <v>0</v>
      </c>
      <c r="J142">
        <f>J118</f>
        <v>0</v>
      </c>
      <c r="K142">
        <f t="shared" si="7"/>
        <v>0</v>
      </c>
    </row>
    <row r="143" spans="1:12" x14ac:dyDescent="0.35">
      <c r="A143" s="4" t="s">
        <v>100</v>
      </c>
      <c r="B143" s="5" t="s">
        <v>5</v>
      </c>
      <c r="C143" s="6"/>
      <c r="D143" s="7" t="s">
        <v>57</v>
      </c>
      <c r="E143" s="7"/>
      <c r="F143" s="7" t="s">
        <v>58</v>
      </c>
      <c r="G143" s="7"/>
      <c r="H143" s="8" t="s">
        <v>59</v>
      </c>
      <c r="I143">
        <f t="shared" si="6"/>
        <v>0</v>
      </c>
      <c r="J143">
        <f>J120</f>
        <v>0</v>
      </c>
      <c r="K143">
        <f t="shared" si="7"/>
        <v>0</v>
      </c>
    </row>
    <row r="144" spans="1:12" x14ac:dyDescent="0.35">
      <c r="A144" s="4" t="s">
        <v>101</v>
      </c>
      <c r="B144" s="5" t="s">
        <v>6</v>
      </c>
      <c r="C144" s="6"/>
      <c r="D144" s="7" t="s">
        <v>57</v>
      </c>
      <c r="E144" s="7">
        <v>6</v>
      </c>
      <c r="F144" s="7" t="s">
        <v>58</v>
      </c>
      <c r="G144" s="7"/>
      <c r="H144" s="8" t="s">
        <v>59</v>
      </c>
      <c r="I144">
        <f t="shared" si="6"/>
        <v>182.52</v>
      </c>
      <c r="J144">
        <f>J121</f>
        <v>5</v>
      </c>
      <c r="K144">
        <f t="shared" si="7"/>
        <v>912.6</v>
      </c>
    </row>
    <row r="145" spans="1:12" x14ac:dyDescent="0.35">
      <c r="A145" s="4" t="s">
        <v>102</v>
      </c>
      <c r="B145" s="5" t="s">
        <v>7</v>
      </c>
      <c r="C145" s="6"/>
      <c r="D145" s="7" t="s">
        <v>57</v>
      </c>
      <c r="E145" s="7">
        <v>5</v>
      </c>
      <c r="F145" s="7" t="s">
        <v>58</v>
      </c>
      <c r="G145" s="7"/>
      <c r="H145" s="8" t="s">
        <v>59</v>
      </c>
      <c r="I145">
        <f t="shared" si="6"/>
        <v>152.10000000000002</v>
      </c>
      <c r="J145">
        <f>J122</f>
        <v>10</v>
      </c>
      <c r="K145">
        <f t="shared" si="7"/>
        <v>1521.0000000000002</v>
      </c>
    </row>
    <row r="146" spans="1:12" x14ac:dyDescent="0.35">
      <c r="A146" s="4" t="s">
        <v>103</v>
      </c>
      <c r="B146" s="5" t="s">
        <v>70</v>
      </c>
      <c r="C146" s="6"/>
      <c r="D146" s="7" t="s">
        <v>57</v>
      </c>
      <c r="E146" s="7">
        <v>8</v>
      </c>
      <c r="F146" s="7" t="s">
        <v>58</v>
      </c>
      <c r="G146" s="7"/>
      <c r="H146" s="8" t="s">
        <v>59</v>
      </c>
      <c r="I146">
        <f t="shared" si="6"/>
        <v>243.36</v>
      </c>
      <c r="J146">
        <f>SUM(J123:J135)</f>
        <v>39</v>
      </c>
      <c r="K146">
        <f t="shared" si="7"/>
        <v>9491.0400000000009</v>
      </c>
    </row>
    <row r="147" spans="1:12" x14ac:dyDescent="0.35">
      <c r="A147" s="4">
        <v>11</v>
      </c>
      <c r="B147" s="5" t="s">
        <v>44</v>
      </c>
      <c r="C147" s="108">
        <v>150</v>
      </c>
      <c r="D147" s="106"/>
      <c r="E147" s="106"/>
      <c r="F147" s="106"/>
      <c r="G147" s="106"/>
      <c r="H147" s="107"/>
    </row>
    <row r="148" spans="1:12" x14ac:dyDescent="0.35">
      <c r="A148" s="4">
        <v>12</v>
      </c>
      <c r="B148" s="5" t="s">
        <v>45</v>
      </c>
      <c r="C148" s="27">
        <f>INT(I148/365)</f>
        <v>3</v>
      </c>
      <c r="D148" s="28" t="s">
        <v>57</v>
      </c>
      <c r="E148" s="28">
        <f>INT((I148-C148*365)/30.42)</f>
        <v>5</v>
      </c>
      <c r="F148" s="28" t="s">
        <v>58</v>
      </c>
      <c r="G148" s="28">
        <f>ABS(INT(I148-C148*365-E148*30.42))</f>
        <v>14</v>
      </c>
      <c r="H148" s="29" t="s">
        <v>59</v>
      </c>
      <c r="I148">
        <f>K148/J148</f>
        <v>1261.9409756097559</v>
      </c>
      <c r="J148">
        <f>SUM(J150:J153,J155,J157:J172)</f>
        <v>41</v>
      </c>
      <c r="K148">
        <f>SUM(K150:K153,K155,K157:K172)</f>
        <v>51739.579999999994</v>
      </c>
      <c r="L148">
        <f>SUM(K150:K172)</f>
        <v>54477.1</v>
      </c>
    </row>
    <row r="149" spans="1:12" x14ac:dyDescent="0.35">
      <c r="A149" s="4" t="s">
        <v>182</v>
      </c>
      <c r="B149" s="5" t="s">
        <v>84</v>
      </c>
      <c r="C149" s="6"/>
      <c r="D149" s="7"/>
      <c r="E149" s="7"/>
      <c r="F149" s="7"/>
      <c r="G149" s="7"/>
      <c r="H149" s="8"/>
    </row>
    <row r="150" spans="1:12" x14ac:dyDescent="0.35">
      <c r="A150" s="4" t="s">
        <v>183</v>
      </c>
      <c r="B150" s="5" t="s">
        <v>2</v>
      </c>
      <c r="C150" s="6">
        <v>6</v>
      </c>
      <c r="D150" s="7" t="s">
        <v>57</v>
      </c>
      <c r="E150" s="7">
        <v>7</v>
      </c>
      <c r="F150" s="7" t="s">
        <v>58</v>
      </c>
      <c r="G150" s="7"/>
      <c r="H150" s="8" t="s">
        <v>59</v>
      </c>
      <c r="I150">
        <f>(C150*365)+(E150*30.42)+G150</f>
        <v>2402.94</v>
      </c>
      <c r="J150">
        <f t="shared" ref="J150:J170" si="8">C174</f>
        <v>7</v>
      </c>
      <c r="K150">
        <f>I150*J150</f>
        <v>16820.580000000002</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2" si="10">I151*J151</f>
        <v>0</v>
      </c>
    </row>
    <row r="152" spans="1:12" x14ac:dyDescent="0.35">
      <c r="A152" s="4" t="s">
        <v>185</v>
      </c>
      <c r="B152" s="5" t="s">
        <v>4</v>
      </c>
      <c r="C152" s="6">
        <v>1</v>
      </c>
      <c r="D152" s="7" t="s">
        <v>57</v>
      </c>
      <c r="E152" s="7">
        <v>8</v>
      </c>
      <c r="F152" s="7" t="s">
        <v>58</v>
      </c>
      <c r="G152" s="7"/>
      <c r="H152" s="8" t="s">
        <v>59</v>
      </c>
      <c r="I152">
        <f t="shared" si="9"/>
        <v>608.36</v>
      </c>
      <c r="J152">
        <f t="shared" si="8"/>
        <v>1</v>
      </c>
      <c r="K152">
        <f t="shared" si="10"/>
        <v>608.36</v>
      </c>
    </row>
    <row r="153" spans="1:12" x14ac:dyDescent="0.35">
      <c r="A153" s="39" t="s">
        <v>186</v>
      </c>
      <c r="B153" s="40" t="s">
        <v>243</v>
      </c>
      <c r="C153" s="6">
        <v>6</v>
      </c>
      <c r="D153" s="7" t="s">
        <v>57</v>
      </c>
      <c r="E153" s="7">
        <v>2</v>
      </c>
      <c r="F153" s="7" t="s">
        <v>58</v>
      </c>
      <c r="G153" s="7"/>
      <c r="H153" s="8" t="s">
        <v>59</v>
      </c>
      <c r="I153">
        <f t="shared" si="9"/>
        <v>2250.84</v>
      </c>
      <c r="J153">
        <f t="shared" si="8"/>
        <v>2</v>
      </c>
      <c r="K153">
        <f t="shared" si="10"/>
        <v>4501.68</v>
      </c>
    </row>
    <row r="154" spans="1:12" x14ac:dyDescent="0.35">
      <c r="A154" s="39" t="s">
        <v>262</v>
      </c>
      <c r="B154" s="40" t="s">
        <v>249</v>
      </c>
      <c r="C154" s="6">
        <v>7</v>
      </c>
      <c r="D154" s="7" t="s">
        <v>57</v>
      </c>
      <c r="E154" s="7">
        <v>6</v>
      </c>
      <c r="F154" s="7" t="s">
        <v>58</v>
      </c>
      <c r="G154" s="7"/>
      <c r="H154" s="8" t="s">
        <v>59</v>
      </c>
      <c r="I154">
        <f t="shared" si="9"/>
        <v>2737.52</v>
      </c>
      <c r="J154">
        <f t="shared" si="8"/>
        <v>1</v>
      </c>
      <c r="K154">
        <f t="shared" si="10"/>
        <v>2737.52</v>
      </c>
    </row>
    <row r="155" spans="1:12" ht="31" x14ac:dyDescent="0.35">
      <c r="A155" s="39" t="s">
        <v>187</v>
      </c>
      <c r="B155" s="41" t="s">
        <v>263</v>
      </c>
      <c r="C155" s="6"/>
      <c r="D155" s="7" t="s">
        <v>57</v>
      </c>
      <c r="E155" s="7"/>
      <c r="F155" s="7" t="s">
        <v>58</v>
      </c>
      <c r="G155" s="7"/>
      <c r="H155" s="8" t="s">
        <v>59</v>
      </c>
      <c r="I155">
        <f t="shared" si="9"/>
        <v>0</v>
      </c>
      <c r="J155">
        <f t="shared" si="8"/>
        <v>0</v>
      </c>
      <c r="K155">
        <f t="shared" si="10"/>
        <v>0</v>
      </c>
    </row>
    <row r="156" spans="1:12" x14ac:dyDescent="0.35">
      <c r="A156" s="39" t="s">
        <v>264</v>
      </c>
      <c r="B156" s="41" t="s">
        <v>249</v>
      </c>
      <c r="C156" s="6"/>
      <c r="D156" s="7" t="s">
        <v>57</v>
      </c>
      <c r="E156" s="7"/>
      <c r="F156" s="7" t="s">
        <v>58</v>
      </c>
      <c r="G156" s="7"/>
      <c r="H156" s="8" t="s">
        <v>59</v>
      </c>
      <c r="I156">
        <f t="shared" si="9"/>
        <v>0</v>
      </c>
      <c r="J156">
        <f t="shared" si="8"/>
        <v>0</v>
      </c>
      <c r="K156">
        <f t="shared" si="10"/>
        <v>0</v>
      </c>
    </row>
    <row r="157" spans="1:12" x14ac:dyDescent="0.35">
      <c r="A157" s="39" t="s">
        <v>188</v>
      </c>
      <c r="B157" s="40" t="s">
        <v>5</v>
      </c>
      <c r="C157" s="6"/>
      <c r="D157" s="7" t="s">
        <v>57</v>
      </c>
      <c r="E157" s="7"/>
      <c r="F157" s="7" t="s">
        <v>58</v>
      </c>
      <c r="G157" s="7"/>
      <c r="H157" s="8" t="s">
        <v>59</v>
      </c>
      <c r="I157">
        <f t="shared" si="9"/>
        <v>0</v>
      </c>
      <c r="J157">
        <f t="shared" si="8"/>
        <v>0</v>
      </c>
      <c r="K157">
        <f t="shared" si="10"/>
        <v>0</v>
      </c>
    </row>
    <row r="158" spans="1:12" x14ac:dyDescent="0.35">
      <c r="A158" s="39" t="s">
        <v>189</v>
      </c>
      <c r="B158" s="40" t="s">
        <v>6</v>
      </c>
      <c r="C158" s="6">
        <v>3</v>
      </c>
      <c r="D158" s="7" t="s">
        <v>57</v>
      </c>
      <c r="E158" s="7">
        <v>2</v>
      </c>
      <c r="F158" s="7" t="s">
        <v>58</v>
      </c>
      <c r="G158" s="7"/>
      <c r="H158" s="8" t="s">
        <v>59</v>
      </c>
      <c r="I158">
        <f t="shared" si="9"/>
        <v>1155.8399999999999</v>
      </c>
      <c r="J158">
        <f t="shared" si="8"/>
        <v>8</v>
      </c>
      <c r="K158">
        <f t="shared" si="10"/>
        <v>9246.7199999999993</v>
      </c>
    </row>
    <row r="159" spans="1:12" x14ac:dyDescent="0.35">
      <c r="A159" s="39" t="s">
        <v>190</v>
      </c>
      <c r="B159" s="40" t="s">
        <v>7</v>
      </c>
      <c r="C159" s="6">
        <v>1</v>
      </c>
      <c r="D159" s="7" t="s">
        <v>57</v>
      </c>
      <c r="E159" s="7">
        <v>7</v>
      </c>
      <c r="F159" s="7" t="s">
        <v>58</v>
      </c>
      <c r="G159" s="7"/>
      <c r="H159" s="8" t="s">
        <v>59</v>
      </c>
      <c r="I159">
        <f t="shared" si="9"/>
        <v>577.94000000000005</v>
      </c>
      <c r="J159">
        <f t="shared" si="8"/>
        <v>8</v>
      </c>
      <c r="K159">
        <f t="shared" si="10"/>
        <v>4623.5200000000004</v>
      </c>
    </row>
    <row r="160" spans="1:12" x14ac:dyDescent="0.35">
      <c r="A160" s="39" t="s">
        <v>191</v>
      </c>
      <c r="B160" s="40" t="s">
        <v>8</v>
      </c>
      <c r="C160" s="6"/>
      <c r="D160" s="7" t="s">
        <v>57</v>
      </c>
      <c r="E160" s="7"/>
      <c r="F160" s="7" t="s">
        <v>58</v>
      </c>
      <c r="G160" s="7"/>
      <c r="H160" s="8" t="s">
        <v>59</v>
      </c>
      <c r="I160">
        <f t="shared" si="9"/>
        <v>0</v>
      </c>
      <c r="J160">
        <f t="shared" si="8"/>
        <v>0</v>
      </c>
      <c r="K160">
        <f t="shared" si="10"/>
        <v>0</v>
      </c>
    </row>
    <row r="161" spans="1:11" x14ac:dyDescent="0.35">
      <c r="A161" s="39" t="s">
        <v>192</v>
      </c>
      <c r="B161" s="40" t="s">
        <v>9</v>
      </c>
      <c r="C161" s="6"/>
      <c r="D161" s="7" t="s">
        <v>57</v>
      </c>
      <c r="E161" s="7"/>
      <c r="F161" s="7" t="s">
        <v>58</v>
      </c>
      <c r="G161" s="7"/>
      <c r="H161" s="8" t="s">
        <v>59</v>
      </c>
      <c r="I161">
        <f t="shared" si="9"/>
        <v>0</v>
      </c>
      <c r="J161">
        <f t="shared" si="8"/>
        <v>0</v>
      </c>
      <c r="K161">
        <f t="shared" si="10"/>
        <v>0</v>
      </c>
    </row>
    <row r="162" spans="1:11" x14ac:dyDescent="0.35">
      <c r="A162" s="39" t="s">
        <v>193</v>
      </c>
      <c r="B162" s="40" t="s">
        <v>10</v>
      </c>
      <c r="C162" s="6">
        <v>3</v>
      </c>
      <c r="D162" s="7" t="s">
        <v>57</v>
      </c>
      <c r="E162" s="7">
        <v>11</v>
      </c>
      <c r="F162" s="7" t="s">
        <v>58</v>
      </c>
      <c r="G162" s="7"/>
      <c r="H162" s="8" t="s">
        <v>59</v>
      </c>
      <c r="I162">
        <f t="shared" si="9"/>
        <v>1429.62</v>
      </c>
      <c r="J162">
        <f t="shared" si="8"/>
        <v>4</v>
      </c>
      <c r="K162">
        <f t="shared" si="10"/>
        <v>5718.48</v>
      </c>
    </row>
    <row r="163" spans="1:11" x14ac:dyDescent="0.35">
      <c r="A163" s="39" t="s">
        <v>194</v>
      </c>
      <c r="B163" s="40" t="s">
        <v>11</v>
      </c>
      <c r="C163" s="6"/>
      <c r="D163" s="7" t="s">
        <v>57</v>
      </c>
      <c r="E163" s="7"/>
      <c r="F163" s="7" t="s">
        <v>58</v>
      </c>
      <c r="G163" s="7"/>
      <c r="H163" s="8" t="s">
        <v>59</v>
      </c>
      <c r="I163">
        <f t="shared" si="9"/>
        <v>0</v>
      </c>
      <c r="J163">
        <f t="shared" si="8"/>
        <v>0</v>
      </c>
      <c r="K163">
        <f t="shared" si="10"/>
        <v>0</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c r="D165" s="7" t="s">
        <v>57</v>
      </c>
      <c r="E165" s="7"/>
      <c r="F165" s="7" t="s">
        <v>58</v>
      </c>
      <c r="G165" s="7"/>
      <c r="H165" s="8" t="s">
        <v>59</v>
      </c>
      <c r="I165">
        <f>(C165*365)+(E165*30.42)+G165</f>
        <v>0</v>
      </c>
      <c r="J165">
        <f t="shared" si="8"/>
        <v>0</v>
      </c>
      <c r="K165">
        <f t="shared" si="10"/>
        <v>0</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c r="D167" s="7" t="s">
        <v>57</v>
      </c>
      <c r="E167" s="7"/>
      <c r="F167" s="7" t="s">
        <v>58</v>
      </c>
      <c r="G167" s="7"/>
      <c r="H167" s="8" t="s">
        <v>59</v>
      </c>
      <c r="I167">
        <f t="shared" si="11"/>
        <v>0</v>
      </c>
      <c r="J167">
        <f t="shared" si="8"/>
        <v>0</v>
      </c>
      <c r="K167">
        <f t="shared" si="10"/>
        <v>0</v>
      </c>
    </row>
    <row r="168" spans="1:11" x14ac:dyDescent="0.35">
      <c r="A168" s="39" t="s">
        <v>235</v>
      </c>
      <c r="B168" s="41" t="s">
        <v>216</v>
      </c>
      <c r="C168" s="6"/>
      <c r="D168" s="7" t="s">
        <v>57</v>
      </c>
      <c r="E168" s="7"/>
      <c r="F168" s="7" t="s">
        <v>58</v>
      </c>
      <c r="G168" s="7"/>
      <c r="H168" s="8" t="s">
        <v>59</v>
      </c>
      <c r="I168">
        <f t="shared" si="11"/>
        <v>0</v>
      </c>
      <c r="J168">
        <f t="shared" si="8"/>
        <v>0</v>
      </c>
      <c r="K168">
        <f t="shared" si="10"/>
        <v>0</v>
      </c>
    </row>
    <row r="169" spans="1:11" ht="31" x14ac:dyDescent="0.35">
      <c r="A169" s="39" t="s">
        <v>236</v>
      </c>
      <c r="B169" s="41" t="s">
        <v>221</v>
      </c>
      <c r="C169" s="6"/>
      <c r="D169" s="7" t="s">
        <v>57</v>
      </c>
      <c r="E169" s="7"/>
      <c r="F169" s="7" t="s">
        <v>58</v>
      </c>
      <c r="G169" s="7"/>
      <c r="H169" s="8" t="s">
        <v>59</v>
      </c>
      <c r="I169">
        <f t="shared" si="11"/>
        <v>0</v>
      </c>
      <c r="J169">
        <f t="shared" si="8"/>
        <v>0</v>
      </c>
      <c r="K169">
        <f t="shared" si="10"/>
        <v>0</v>
      </c>
    </row>
    <row r="170" spans="1:11" ht="31" x14ac:dyDescent="0.35">
      <c r="A170" s="39" t="s">
        <v>237</v>
      </c>
      <c r="B170" s="41" t="s">
        <v>69</v>
      </c>
      <c r="C170" s="6">
        <v>5</v>
      </c>
      <c r="D170" s="7" t="s">
        <v>57</v>
      </c>
      <c r="E170" s="7">
        <v>3</v>
      </c>
      <c r="F170" s="7" t="s">
        <v>58</v>
      </c>
      <c r="G170" s="7"/>
      <c r="H170" s="8" t="s">
        <v>59</v>
      </c>
      <c r="I170">
        <f t="shared" si="11"/>
        <v>1916.26</v>
      </c>
      <c r="J170">
        <f t="shared" si="8"/>
        <v>4</v>
      </c>
      <c r="K170">
        <f t="shared" si="10"/>
        <v>7665.04</v>
      </c>
    </row>
    <row r="171" spans="1:11" ht="31" x14ac:dyDescent="0.35">
      <c r="A171" s="39"/>
      <c r="B171" s="41" t="s">
        <v>271</v>
      </c>
      <c r="C171" s="6">
        <v>2</v>
      </c>
      <c r="D171" s="7" t="s">
        <v>57</v>
      </c>
      <c r="E171" s="7"/>
      <c r="F171" s="7" t="s">
        <v>58</v>
      </c>
      <c r="G171" s="7"/>
      <c r="H171" s="8" t="s">
        <v>59</v>
      </c>
      <c r="I171">
        <f t="shared" ref="I171" si="12">(C171*365)+(E171*30.42)+G171</f>
        <v>730</v>
      </c>
      <c r="J171">
        <f>C195</f>
        <v>1</v>
      </c>
      <c r="K171">
        <f t="shared" ref="K171" si="13">I171*J171</f>
        <v>730</v>
      </c>
    </row>
    <row r="172" spans="1:11" x14ac:dyDescent="0.35">
      <c r="A172" s="39" t="s">
        <v>238</v>
      </c>
      <c r="B172" s="40" t="s">
        <v>70</v>
      </c>
      <c r="C172" s="6"/>
      <c r="D172" s="7" t="s">
        <v>57</v>
      </c>
      <c r="E172" s="7">
        <v>10</v>
      </c>
      <c r="F172" s="7" t="s">
        <v>58</v>
      </c>
      <c r="G172" s="7"/>
      <c r="H172" s="8" t="s">
        <v>59</v>
      </c>
      <c r="I172">
        <f t="shared" si="11"/>
        <v>304.20000000000005</v>
      </c>
      <c r="J172">
        <f t="shared" ref="J172" si="14">C196</f>
        <v>6</v>
      </c>
      <c r="K172">
        <f t="shared" si="10"/>
        <v>1825.2000000000003</v>
      </c>
    </row>
    <row r="173" spans="1:11" x14ac:dyDescent="0.35">
      <c r="A173" s="4">
        <v>13</v>
      </c>
      <c r="B173" s="5" t="s">
        <v>87</v>
      </c>
      <c r="C173" s="109">
        <f>SUM(C174:H177,C179,C181:H196)</f>
        <v>41</v>
      </c>
      <c r="D173" s="110"/>
      <c r="E173" s="110"/>
      <c r="F173" s="110"/>
      <c r="G173" s="110"/>
      <c r="H173" s="111"/>
      <c r="I173" s="30">
        <f>C39</f>
        <v>0</v>
      </c>
    </row>
    <row r="174" spans="1:11" x14ac:dyDescent="0.35">
      <c r="A174" s="4" t="s">
        <v>68</v>
      </c>
      <c r="B174" s="5" t="s">
        <v>2</v>
      </c>
      <c r="C174" s="115">
        <v>7</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1</v>
      </c>
      <c r="D176" s="115"/>
      <c r="E176" s="115"/>
      <c r="F176" s="115"/>
      <c r="G176" s="115"/>
      <c r="H176" s="115"/>
    </row>
    <row r="177" spans="1:8" x14ac:dyDescent="0.35">
      <c r="A177" s="39" t="s">
        <v>201</v>
      </c>
      <c r="B177" s="40" t="s">
        <v>243</v>
      </c>
      <c r="C177" s="115">
        <v>2</v>
      </c>
      <c r="D177" s="115"/>
      <c r="E177" s="115"/>
      <c r="F177" s="115"/>
      <c r="G177" s="115"/>
      <c r="H177" s="115"/>
    </row>
    <row r="178" spans="1:8" x14ac:dyDescent="0.35">
      <c r="A178" s="39" t="s">
        <v>265</v>
      </c>
      <c r="B178" s="40" t="s">
        <v>249</v>
      </c>
      <c r="C178" s="115">
        <v>1</v>
      </c>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c r="D181" s="115"/>
      <c r="E181" s="115"/>
      <c r="F181" s="115"/>
      <c r="G181" s="115"/>
      <c r="H181" s="115"/>
    </row>
    <row r="182" spans="1:8" x14ac:dyDescent="0.35">
      <c r="A182" s="39" t="s">
        <v>204</v>
      </c>
      <c r="B182" s="40" t="s">
        <v>6</v>
      </c>
      <c r="C182" s="115">
        <v>8</v>
      </c>
      <c r="D182" s="115"/>
      <c r="E182" s="115"/>
      <c r="F182" s="115"/>
      <c r="G182" s="115"/>
      <c r="H182" s="115"/>
    </row>
    <row r="183" spans="1:8" x14ac:dyDescent="0.35">
      <c r="A183" s="39" t="s">
        <v>205</v>
      </c>
      <c r="B183" s="40" t="s">
        <v>7</v>
      </c>
      <c r="C183" s="115">
        <v>8</v>
      </c>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v>4</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4</v>
      </c>
      <c r="D194" s="115"/>
      <c r="E194" s="115"/>
      <c r="F194" s="115"/>
      <c r="G194" s="115"/>
      <c r="H194" s="115"/>
    </row>
    <row r="195" spans="1:8" ht="31" x14ac:dyDescent="0.35">
      <c r="A195" s="39"/>
      <c r="B195" s="41" t="s">
        <v>271</v>
      </c>
      <c r="C195" s="115">
        <v>1</v>
      </c>
      <c r="D195" s="115"/>
      <c r="E195" s="115"/>
      <c r="F195" s="115"/>
      <c r="G195" s="115"/>
      <c r="H195" s="115"/>
    </row>
    <row r="196" spans="1:8" x14ac:dyDescent="0.35">
      <c r="A196" s="39" t="s">
        <v>242</v>
      </c>
      <c r="B196" s="40" t="s">
        <v>70</v>
      </c>
      <c r="C196" s="115">
        <v>6</v>
      </c>
      <c r="D196" s="115"/>
      <c r="E196" s="115"/>
      <c r="F196" s="115"/>
      <c r="G196" s="115"/>
      <c r="H196" s="115"/>
    </row>
    <row r="197" spans="1:8" x14ac:dyDescent="0.35">
      <c r="B197" s="47" t="s">
        <v>24</v>
      </c>
      <c r="C197" s="116">
        <v>10</v>
      </c>
      <c r="D197" s="117"/>
      <c r="E197" s="117"/>
      <c r="F197" s="117"/>
      <c r="G197" s="117"/>
      <c r="H197" s="117"/>
    </row>
  </sheetData>
  <mergeCells count="124">
    <mergeCell ref="C197:H197"/>
    <mergeCell ref="C188:H188"/>
    <mergeCell ref="C189:H189"/>
    <mergeCell ref="C180:H180"/>
    <mergeCell ref="C181:H181"/>
    <mergeCell ref="C182:H182"/>
    <mergeCell ref="C183:H183"/>
    <mergeCell ref="C184:H184"/>
    <mergeCell ref="C38:H38"/>
    <mergeCell ref="C39:H39"/>
    <mergeCell ref="C48:H48"/>
    <mergeCell ref="C41:H41"/>
    <mergeCell ref="C42:H42"/>
    <mergeCell ref="C43:H43"/>
    <mergeCell ref="C44:H44"/>
    <mergeCell ref="C47:H47"/>
    <mergeCell ref="C46:H46"/>
    <mergeCell ref="C40:H40"/>
    <mergeCell ref="C45:H45"/>
    <mergeCell ref="C81:H81"/>
    <mergeCell ref="C68:H68"/>
    <mergeCell ref="C69:H69"/>
    <mergeCell ref="C70:H70"/>
    <mergeCell ref="C71:H71"/>
    <mergeCell ref="C12:H12"/>
    <mergeCell ref="C13:H13"/>
    <mergeCell ref="C14:H14"/>
    <mergeCell ref="C15:H15"/>
    <mergeCell ref="C18:H18"/>
    <mergeCell ref="C16:H16"/>
    <mergeCell ref="C17:H17"/>
    <mergeCell ref="C22:H22"/>
    <mergeCell ref="C35:H35"/>
    <mergeCell ref="C24:H24"/>
    <mergeCell ref="C25:H25"/>
    <mergeCell ref="C26:H26"/>
    <mergeCell ref="C27:H27"/>
    <mergeCell ref="C28:H28"/>
    <mergeCell ref="C29:H29"/>
    <mergeCell ref="C30:H30"/>
    <mergeCell ref="C31:H31"/>
    <mergeCell ref="C32:H32"/>
    <mergeCell ref="C33:H33"/>
    <mergeCell ref="C34:H34"/>
    <mergeCell ref="C23:H23"/>
    <mergeCell ref="C19:H19"/>
    <mergeCell ref="C20:H20"/>
    <mergeCell ref="C21:H21"/>
    <mergeCell ref="C36:H36"/>
    <mergeCell ref="C37:H37"/>
    <mergeCell ref="C49:H49"/>
    <mergeCell ref="C50:H50"/>
    <mergeCell ref="C51:H51"/>
    <mergeCell ref="C52:H52"/>
    <mergeCell ref="C53:H53"/>
    <mergeCell ref="C54:H54"/>
    <mergeCell ref="C67:H67"/>
    <mergeCell ref="C56:H56"/>
    <mergeCell ref="C57:H57"/>
    <mergeCell ref="C58:H58"/>
    <mergeCell ref="C59:H59"/>
    <mergeCell ref="C60:H60"/>
    <mergeCell ref="C61:H61"/>
    <mergeCell ref="C62:H62"/>
    <mergeCell ref="C63:H63"/>
    <mergeCell ref="C64:H64"/>
    <mergeCell ref="C65:H65"/>
    <mergeCell ref="C66:H66"/>
    <mergeCell ref="C55:H55"/>
    <mergeCell ref="C72:H72"/>
    <mergeCell ref="C73:H73"/>
    <mergeCell ref="C74:H74"/>
    <mergeCell ref="C75:H75"/>
    <mergeCell ref="C76:H76"/>
    <mergeCell ref="C78:H78"/>
    <mergeCell ref="C79:H79"/>
    <mergeCell ref="C77:H77"/>
    <mergeCell ref="C80:H80"/>
    <mergeCell ref="C82:H82"/>
    <mergeCell ref="C83:H83"/>
    <mergeCell ref="C94:H94"/>
    <mergeCell ref="C84:H84"/>
    <mergeCell ref="C85:H85"/>
    <mergeCell ref="C86:H86"/>
    <mergeCell ref="C87:H87"/>
    <mergeCell ref="C102:H102"/>
    <mergeCell ref="C103:H103"/>
    <mergeCell ref="C92:H92"/>
    <mergeCell ref="C93:H93"/>
    <mergeCell ref="C88:H88"/>
    <mergeCell ref="C89:H89"/>
    <mergeCell ref="C90:H90"/>
    <mergeCell ref="C91:H91"/>
    <mergeCell ref="C95:H95"/>
    <mergeCell ref="C96:H96"/>
    <mergeCell ref="C97:H97"/>
    <mergeCell ref="C98:H98"/>
    <mergeCell ref="C99:H99"/>
    <mergeCell ref="C100:H100"/>
    <mergeCell ref="C101:H101"/>
    <mergeCell ref="C108:H108"/>
    <mergeCell ref="C109:H109"/>
    <mergeCell ref="C147:H147"/>
    <mergeCell ref="C191:H191"/>
    <mergeCell ref="C192:H192"/>
    <mergeCell ref="C193:H193"/>
    <mergeCell ref="C194:H194"/>
    <mergeCell ref="C196:H196"/>
    <mergeCell ref="C104:H104"/>
    <mergeCell ref="C105:H105"/>
    <mergeCell ref="C106:H106"/>
    <mergeCell ref="C107:H107"/>
    <mergeCell ref="C195:H195"/>
    <mergeCell ref="C175:H175"/>
    <mergeCell ref="C176:H176"/>
    <mergeCell ref="C177:H177"/>
    <mergeCell ref="C178:H178"/>
    <mergeCell ref="C179:H179"/>
    <mergeCell ref="C173:H173"/>
    <mergeCell ref="C174:H174"/>
    <mergeCell ref="C190:H190"/>
    <mergeCell ref="C185:H185"/>
    <mergeCell ref="C186:H186"/>
    <mergeCell ref="C187:H187"/>
  </mergeCells>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97"/>
  <sheetViews>
    <sheetView topLeftCell="A121" zoomScale="70" zoomScaleNormal="7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282</v>
      </c>
    </row>
    <row r="12" spans="1:8" x14ac:dyDescent="0.35">
      <c r="A12" s="3" t="s">
        <v>60</v>
      </c>
      <c r="B12" s="3" t="s">
        <v>61</v>
      </c>
      <c r="C12" s="112" t="s">
        <v>62</v>
      </c>
      <c r="D12" s="113"/>
      <c r="E12" s="113"/>
      <c r="F12" s="113"/>
      <c r="G12" s="113"/>
      <c r="H12" s="114"/>
    </row>
    <row r="13" spans="1:8" x14ac:dyDescent="0.35">
      <c r="A13" s="4">
        <v>1</v>
      </c>
      <c r="B13" s="5" t="s">
        <v>0</v>
      </c>
      <c r="C13" s="108">
        <v>35</v>
      </c>
      <c r="D13" s="106"/>
      <c r="E13" s="106"/>
      <c r="F13" s="106"/>
      <c r="G13" s="106"/>
      <c r="H13" s="107"/>
    </row>
    <row r="14" spans="1:8" x14ac:dyDescent="0.35">
      <c r="A14" s="4">
        <v>2</v>
      </c>
      <c r="B14" s="5" t="s">
        <v>1</v>
      </c>
      <c r="C14" s="109">
        <f>SUM(C15:H18,C20,C22:H37)</f>
        <v>7</v>
      </c>
      <c r="D14" s="110"/>
      <c r="E14" s="110"/>
      <c r="F14" s="110"/>
      <c r="G14" s="110"/>
      <c r="H14" s="111"/>
    </row>
    <row r="15" spans="1:8" x14ac:dyDescent="0.35">
      <c r="A15" s="4" t="s">
        <v>111</v>
      </c>
      <c r="B15" s="5" t="s">
        <v>2</v>
      </c>
      <c r="C15" s="108">
        <v>2</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c r="D22" s="106"/>
      <c r="E22" s="106"/>
      <c r="F22" s="106"/>
      <c r="G22" s="106"/>
      <c r="H22" s="107"/>
    </row>
    <row r="23" spans="1:8" x14ac:dyDescent="0.35">
      <c r="A23" s="4" t="s">
        <v>117</v>
      </c>
      <c r="B23" s="5" t="s">
        <v>6</v>
      </c>
      <c r="C23" s="108"/>
      <c r="D23" s="106"/>
      <c r="E23" s="106"/>
      <c r="F23" s="106"/>
      <c r="G23" s="106"/>
      <c r="H23" s="107"/>
    </row>
    <row r="24" spans="1:8" x14ac:dyDescent="0.35">
      <c r="A24" s="4" t="s">
        <v>118</v>
      </c>
      <c r="B24" s="5" t="s">
        <v>7</v>
      </c>
      <c r="C24" s="108"/>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v>1</v>
      </c>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2</v>
      </c>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v>2</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SUM(C57:H60,C62,C64:H77,C81 )</f>
        <v>32</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16</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2</v>
      </c>
      <c r="D59" s="106"/>
      <c r="E59" s="106"/>
      <c r="F59" s="106"/>
      <c r="G59" s="106"/>
      <c r="H59" s="107"/>
    </row>
    <row r="60" spans="1:9" x14ac:dyDescent="0.35">
      <c r="A60" s="39" t="s">
        <v>91</v>
      </c>
      <c r="B60" s="40" t="s">
        <v>253</v>
      </c>
      <c r="C60" s="108">
        <v>1</v>
      </c>
      <c r="D60" s="106"/>
      <c r="E60" s="106"/>
      <c r="F60" s="106"/>
      <c r="G60" s="106"/>
      <c r="H60" s="107"/>
    </row>
    <row r="61" spans="1:9" x14ac:dyDescent="0.35">
      <c r="A61" s="39" t="s">
        <v>248</v>
      </c>
      <c r="B61" s="40" t="s">
        <v>249</v>
      </c>
      <c r="C61" s="108">
        <v>1</v>
      </c>
      <c r="D61" s="106"/>
      <c r="E61" s="106"/>
      <c r="F61" s="106"/>
      <c r="G61" s="106"/>
      <c r="H61" s="107"/>
    </row>
    <row r="62" spans="1:9" ht="31" x14ac:dyDescent="0.35">
      <c r="A62" s="39" t="s">
        <v>250</v>
      </c>
      <c r="B62" s="41" t="s">
        <v>251</v>
      </c>
      <c r="C62" s="108">
        <v>2</v>
      </c>
      <c r="D62" s="106"/>
      <c r="E62" s="106"/>
      <c r="F62" s="106"/>
      <c r="G62" s="106"/>
      <c r="H62" s="107"/>
    </row>
    <row r="63" spans="1:9" x14ac:dyDescent="0.35">
      <c r="A63" s="39" t="s">
        <v>252</v>
      </c>
      <c r="B63" s="43" t="s">
        <v>249</v>
      </c>
      <c r="C63" s="108">
        <v>2</v>
      </c>
      <c r="D63" s="106"/>
      <c r="E63" s="106"/>
      <c r="F63" s="106"/>
      <c r="G63" s="106"/>
      <c r="H63" s="107"/>
    </row>
    <row r="64" spans="1:9" x14ac:dyDescent="0.35">
      <c r="A64" s="39" t="s">
        <v>92</v>
      </c>
      <c r="B64" s="40" t="s">
        <v>5</v>
      </c>
      <c r="C64" s="115">
        <v>1</v>
      </c>
      <c r="D64" s="115"/>
      <c r="E64" s="115"/>
      <c r="F64" s="115"/>
      <c r="G64" s="115"/>
      <c r="H64" s="115"/>
    </row>
    <row r="65" spans="1:8" x14ac:dyDescent="0.35">
      <c r="A65" s="39" t="s">
        <v>93</v>
      </c>
      <c r="B65" s="40" t="s">
        <v>6</v>
      </c>
      <c r="C65" s="108"/>
      <c r="D65" s="106"/>
      <c r="E65" s="106"/>
      <c r="F65" s="106"/>
      <c r="G65" s="106"/>
      <c r="H65" s="107"/>
    </row>
    <row r="66" spans="1:8" x14ac:dyDescent="0.35">
      <c r="A66" s="39" t="s">
        <v>94</v>
      </c>
      <c r="B66" s="40" t="s">
        <v>7</v>
      </c>
      <c r="C66" s="108">
        <v>1</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2</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5</v>
      </c>
      <c r="D77" s="106"/>
      <c r="E77" s="106"/>
      <c r="F77" s="106"/>
      <c r="G77" s="106"/>
      <c r="H77" s="107"/>
    </row>
    <row r="78" spans="1:8" ht="31" x14ac:dyDescent="0.35">
      <c r="A78" s="39" t="s">
        <v>254</v>
      </c>
      <c r="B78" s="41" t="s">
        <v>219</v>
      </c>
      <c r="C78" s="108">
        <v>1</v>
      </c>
      <c r="D78" s="106"/>
      <c r="E78" s="106"/>
      <c r="F78" s="106"/>
      <c r="G78" s="106"/>
      <c r="H78" s="107"/>
    </row>
    <row r="79" spans="1:8" ht="31" x14ac:dyDescent="0.35">
      <c r="A79" s="39" t="s">
        <v>255</v>
      </c>
      <c r="B79" s="41" t="s">
        <v>220</v>
      </c>
      <c r="C79" s="108">
        <v>4</v>
      </c>
      <c r="D79" s="106"/>
      <c r="E79" s="106"/>
      <c r="F79" s="106"/>
      <c r="G79" s="106"/>
      <c r="H79" s="107"/>
    </row>
    <row r="80" spans="1:8" ht="31" x14ac:dyDescent="0.35">
      <c r="A80" s="39"/>
      <c r="B80" s="41" t="s">
        <v>271</v>
      </c>
      <c r="C80" s="108"/>
      <c r="D80" s="106"/>
      <c r="E80" s="106"/>
      <c r="F80" s="106"/>
      <c r="G80" s="106"/>
      <c r="H80" s="107"/>
    </row>
    <row r="81" spans="1:10" x14ac:dyDescent="0.35">
      <c r="A81" s="39" t="s">
        <v>230</v>
      </c>
      <c r="B81" s="40" t="s">
        <v>70</v>
      </c>
      <c r="C81" s="108">
        <v>2</v>
      </c>
      <c r="D81" s="106"/>
      <c r="E81" s="106"/>
      <c r="F81" s="106"/>
      <c r="G81" s="106"/>
      <c r="H81" s="107"/>
      <c r="J81" t="s">
        <v>67</v>
      </c>
    </row>
    <row r="82" spans="1:10" x14ac:dyDescent="0.35">
      <c r="A82" s="4" t="s">
        <v>144</v>
      </c>
      <c r="B82" s="5" t="s">
        <v>75</v>
      </c>
      <c r="C82" s="109">
        <f>SUM(C83:H91)</f>
        <v>32</v>
      </c>
      <c r="D82" s="110"/>
      <c r="E82" s="110"/>
      <c r="F82" s="110"/>
      <c r="G82" s="110"/>
      <c r="H82" s="111"/>
      <c r="I82" s="10">
        <f>SUM(C83:H91)</f>
        <v>32</v>
      </c>
      <c r="J82">
        <f>C55</f>
        <v>32</v>
      </c>
    </row>
    <row r="83" spans="1:10" x14ac:dyDescent="0.35">
      <c r="A83" s="4" t="s">
        <v>145</v>
      </c>
      <c r="B83" s="5" t="s">
        <v>76</v>
      </c>
      <c r="C83" s="108"/>
      <c r="D83" s="106"/>
      <c r="E83" s="106"/>
      <c r="F83" s="106"/>
      <c r="G83" s="106"/>
      <c r="H83" s="107"/>
      <c r="I83" s="10"/>
    </row>
    <row r="84" spans="1:10" x14ac:dyDescent="0.35">
      <c r="A84" s="4" t="s">
        <v>146</v>
      </c>
      <c r="B84" s="5" t="s">
        <v>27</v>
      </c>
      <c r="C84" s="108"/>
      <c r="D84" s="106"/>
      <c r="E84" s="106"/>
      <c r="F84" s="106"/>
      <c r="G84" s="106"/>
      <c r="H84" s="107"/>
    </row>
    <row r="85" spans="1:10" x14ac:dyDescent="0.35">
      <c r="A85" s="4" t="s">
        <v>147</v>
      </c>
      <c r="B85" s="5" t="s">
        <v>28</v>
      </c>
      <c r="C85" s="108">
        <v>3</v>
      </c>
      <c r="D85" s="106"/>
      <c r="E85" s="106"/>
      <c r="F85" s="106"/>
      <c r="G85" s="106"/>
      <c r="H85" s="107"/>
    </row>
    <row r="86" spans="1:10" x14ac:dyDescent="0.35">
      <c r="A86" s="4" t="s">
        <v>148</v>
      </c>
      <c r="B86" s="5" t="s">
        <v>29</v>
      </c>
      <c r="C86" s="108">
        <v>6</v>
      </c>
      <c r="D86" s="106"/>
      <c r="E86" s="106"/>
      <c r="F86" s="106"/>
      <c r="G86" s="106"/>
      <c r="H86" s="107"/>
    </row>
    <row r="87" spans="1:10" x14ac:dyDescent="0.35">
      <c r="A87" s="4" t="s">
        <v>149</v>
      </c>
      <c r="B87" s="5" t="s">
        <v>30</v>
      </c>
      <c r="C87" s="108">
        <v>8</v>
      </c>
      <c r="D87" s="106"/>
      <c r="E87" s="106"/>
      <c r="F87" s="106"/>
      <c r="G87" s="106"/>
      <c r="H87" s="107"/>
    </row>
    <row r="88" spans="1:10" x14ac:dyDescent="0.35">
      <c r="A88" s="4" t="s">
        <v>150</v>
      </c>
      <c r="B88" s="5" t="s">
        <v>31</v>
      </c>
      <c r="C88" s="108">
        <v>10</v>
      </c>
      <c r="D88" s="106"/>
      <c r="E88" s="106"/>
      <c r="F88" s="106"/>
      <c r="G88" s="106"/>
      <c r="H88" s="107"/>
    </row>
    <row r="89" spans="1:10" x14ac:dyDescent="0.35">
      <c r="A89" s="4" t="s">
        <v>151</v>
      </c>
      <c r="B89" s="5" t="s">
        <v>32</v>
      </c>
      <c r="C89" s="108">
        <v>5</v>
      </c>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32</v>
      </c>
      <c r="D92" s="110"/>
      <c r="E92" s="110"/>
      <c r="F92" s="110"/>
      <c r="G92" s="110"/>
      <c r="H92" s="111"/>
      <c r="I92" s="10">
        <f>SUM(C93:H102)</f>
        <v>32</v>
      </c>
      <c r="J92">
        <f>J82</f>
        <v>32</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c r="D97" s="106"/>
      <c r="E97" s="106"/>
      <c r="F97" s="106"/>
      <c r="G97" s="106"/>
      <c r="H97" s="107"/>
    </row>
    <row r="98" spans="1:12" x14ac:dyDescent="0.35">
      <c r="A98" s="4" t="s">
        <v>159</v>
      </c>
      <c r="B98" s="22" t="s">
        <v>35</v>
      </c>
      <c r="C98" s="108">
        <v>1</v>
      </c>
      <c r="D98" s="106"/>
      <c r="E98" s="106"/>
      <c r="F98" s="106"/>
      <c r="G98" s="106"/>
      <c r="H98" s="107"/>
    </row>
    <row r="99" spans="1:12" x14ac:dyDescent="0.35">
      <c r="A99" s="4" t="s">
        <v>160</v>
      </c>
      <c r="B99" s="22" t="s">
        <v>36</v>
      </c>
      <c r="C99" s="108">
        <v>5</v>
      </c>
      <c r="D99" s="106"/>
      <c r="E99" s="106"/>
      <c r="F99" s="106"/>
      <c r="G99" s="106"/>
      <c r="H99" s="107"/>
    </row>
    <row r="100" spans="1:12" x14ac:dyDescent="0.35">
      <c r="A100" s="4" t="s">
        <v>161</v>
      </c>
      <c r="B100" s="22" t="s">
        <v>37</v>
      </c>
      <c r="C100" s="106">
        <v>15</v>
      </c>
      <c r="D100" s="106"/>
      <c r="E100" s="106"/>
      <c r="F100" s="106"/>
      <c r="G100" s="106"/>
      <c r="H100" s="107"/>
    </row>
    <row r="101" spans="1:12" x14ac:dyDescent="0.35">
      <c r="A101" s="4" t="s">
        <v>162</v>
      </c>
      <c r="B101" s="22" t="s">
        <v>38</v>
      </c>
      <c r="C101" s="106">
        <v>5</v>
      </c>
      <c r="D101" s="106"/>
      <c r="E101" s="106"/>
      <c r="F101" s="106"/>
      <c r="G101" s="106"/>
      <c r="H101" s="107"/>
    </row>
    <row r="102" spans="1:12" x14ac:dyDescent="0.35">
      <c r="A102" s="4" t="s">
        <v>163</v>
      </c>
      <c r="B102" s="22" t="s">
        <v>39</v>
      </c>
      <c r="C102" s="106">
        <v>6</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9</v>
      </c>
      <c r="D110" s="28" t="s">
        <v>57</v>
      </c>
      <c r="E110" s="28">
        <f>INT((I110-C110*365)/30.42)</f>
        <v>1</v>
      </c>
      <c r="F110" s="28" t="s">
        <v>58</v>
      </c>
      <c r="G110" s="28">
        <f>ABS(INT(I110-C110*365-E110*30.42))</f>
        <v>8</v>
      </c>
      <c r="H110" s="29" t="s">
        <v>59</v>
      </c>
      <c r="I110">
        <f>K110/J110</f>
        <v>3323.9918749999997</v>
      </c>
      <c r="J110">
        <f>SUM(J113:J116,J118,J120:J135)</f>
        <v>32</v>
      </c>
      <c r="K110">
        <f>SUM(K113:K116,K118,K120:K135)</f>
        <v>106367.73999999999</v>
      </c>
      <c r="L110">
        <f>SUM(K113:K116,K118,K120:K135)</f>
        <v>106367.73999999999</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12</v>
      </c>
      <c r="D113" s="7" t="s">
        <v>57</v>
      </c>
      <c r="E113" s="7">
        <v>5</v>
      </c>
      <c r="F113" s="7" t="s">
        <v>58</v>
      </c>
      <c r="G113" s="7"/>
      <c r="H113" s="8" t="s">
        <v>59</v>
      </c>
      <c r="I113">
        <f>(C113*365)+(E113*30.42)+G113</f>
        <v>4532.1000000000004</v>
      </c>
      <c r="J113">
        <f t="shared" ref="J113:J133" si="0">C57</f>
        <v>16</v>
      </c>
      <c r="K113">
        <f>I113*J113</f>
        <v>72513.600000000006</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4</v>
      </c>
      <c r="D115" s="7" t="s">
        <v>57</v>
      </c>
      <c r="E115" s="7">
        <v>5</v>
      </c>
      <c r="F115" s="7" t="s">
        <v>58</v>
      </c>
      <c r="G115" s="7"/>
      <c r="H115" s="8" t="s">
        <v>59</v>
      </c>
      <c r="I115">
        <f t="shared" si="1"/>
        <v>1612.1</v>
      </c>
      <c r="J115">
        <f t="shared" si="0"/>
        <v>2</v>
      </c>
      <c r="K115">
        <f t="shared" si="2"/>
        <v>3224.2</v>
      </c>
    </row>
    <row r="116" spans="1:11" x14ac:dyDescent="0.35">
      <c r="A116" s="4" t="s">
        <v>169</v>
      </c>
      <c r="B116" s="5" t="s">
        <v>256</v>
      </c>
      <c r="C116" s="6">
        <v>7</v>
      </c>
      <c r="D116" s="7" t="s">
        <v>57</v>
      </c>
      <c r="E116" s="7"/>
      <c r="F116" s="7" t="s">
        <v>58</v>
      </c>
      <c r="G116" s="7"/>
      <c r="H116" s="8" t="s">
        <v>59</v>
      </c>
      <c r="I116">
        <f t="shared" si="1"/>
        <v>2555</v>
      </c>
      <c r="J116">
        <f t="shared" si="0"/>
        <v>1</v>
      </c>
      <c r="K116">
        <f t="shared" si="2"/>
        <v>2555</v>
      </c>
    </row>
    <row r="117" spans="1:11" x14ac:dyDescent="0.35">
      <c r="A117" s="39" t="s">
        <v>257</v>
      </c>
      <c r="B117" s="5" t="s">
        <v>258</v>
      </c>
      <c r="C117" s="6">
        <v>7</v>
      </c>
      <c r="D117" s="7" t="s">
        <v>57</v>
      </c>
      <c r="E117" s="7"/>
      <c r="F117" s="7" t="s">
        <v>58</v>
      </c>
      <c r="G117" s="7"/>
      <c r="H117" s="8" t="s">
        <v>59</v>
      </c>
      <c r="I117">
        <f t="shared" si="1"/>
        <v>2555</v>
      </c>
      <c r="J117">
        <f t="shared" si="0"/>
        <v>1</v>
      </c>
      <c r="K117">
        <f t="shared" si="2"/>
        <v>2555</v>
      </c>
    </row>
    <row r="118" spans="1:11" ht="31" x14ac:dyDescent="0.35">
      <c r="A118" s="39" t="s">
        <v>170</v>
      </c>
      <c r="B118" s="41" t="s">
        <v>251</v>
      </c>
      <c r="C118" s="6">
        <v>6</v>
      </c>
      <c r="D118" s="7" t="s">
        <v>57</v>
      </c>
      <c r="E118" s="7">
        <v>9</v>
      </c>
      <c r="F118" s="7" t="s">
        <v>58</v>
      </c>
      <c r="G118" s="7"/>
      <c r="H118" s="8" t="s">
        <v>59</v>
      </c>
      <c r="I118">
        <f t="shared" si="1"/>
        <v>2463.7800000000002</v>
      </c>
      <c r="J118">
        <f t="shared" si="0"/>
        <v>2</v>
      </c>
      <c r="K118">
        <f t="shared" si="2"/>
        <v>4927.5600000000004</v>
      </c>
    </row>
    <row r="119" spans="1:11" x14ac:dyDescent="0.35">
      <c r="A119" s="39" t="s">
        <v>259</v>
      </c>
      <c r="B119" s="41" t="s">
        <v>260</v>
      </c>
      <c r="C119" s="6">
        <v>6</v>
      </c>
      <c r="D119" s="7" t="s">
        <v>57</v>
      </c>
      <c r="E119" s="7">
        <v>9</v>
      </c>
      <c r="F119" s="7" t="s">
        <v>58</v>
      </c>
      <c r="G119" s="7"/>
      <c r="H119" s="8" t="s">
        <v>59</v>
      </c>
      <c r="I119">
        <f t="shared" si="1"/>
        <v>2463.7800000000002</v>
      </c>
      <c r="J119">
        <f t="shared" si="0"/>
        <v>2</v>
      </c>
      <c r="K119">
        <f t="shared" si="2"/>
        <v>4927.5600000000004</v>
      </c>
    </row>
    <row r="120" spans="1:11" x14ac:dyDescent="0.35">
      <c r="A120" s="39" t="s">
        <v>171</v>
      </c>
      <c r="B120" s="40" t="s">
        <v>5</v>
      </c>
      <c r="C120" s="6">
        <v>2</v>
      </c>
      <c r="D120" s="7" t="s">
        <v>57</v>
      </c>
      <c r="E120" s="7">
        <v>4</v>
      </c>
      <c r="F120" s="7" t="s">
        <v>58</v>
      </c>
      <c r="G120" s="7"/>
      <c r="H120" s="8" t="s">
        <v>59</v>
      </c>
      <c r="I120">
        <f t="shared" si="1"/>
        <v>851.68000000000006</v>
      </c>
      <c r="J120">
        <f t="shared" si="0"/>
        <v>1</v>
      </c>
      <c r="K120">
        <f t="shared" si="2"/>
        <v>851.68000000000006</v>
      </c>
    </row>
    <row r="121" spans="1:11" x14ac:dyDescent="0.35">
      <c r="A121" s="39" t="s">
        <v>172</v>
      </c>
      <c r="B121" s="40" t="s">
        <v>6</v>
      </c>
      <c r="C121" s="6"/>
      <c r="D121" s="7" t="s">
        <v>57</v>
      </c>
      <c r="E121" s="7"/>
      <c r="F121" s="7" t="s">
        <v>58</v>
      </c>
      <c r="G121" s="7"/>
      <c r="H121" s="8" t="s">
        <v>59</v>
      </c>
      <c r="I121">
        <f t="shared" si="1"/>
        <v>0</v>
      </c>
      <c r="J121">
        <f t="shared" si="0"/>
        <v>0</v>
      </c>
      <c r="K121">
        <f t="shared" si="2"/>
        <v>0</v>
      </c>
    </row>
    <row r="122" spans="1:11" s="2" customFormat="1" x14ac:dyDescent="0.35">
      <c r="A122" s="39" t="s">
        <v>173</v>
      </c>
      <c r="B122" s="40" t="s">
        <v>7</v>
      </c>
      <c r="C122" s="6">
        <v>8</v>
      </c>
      <c r="D122" s="7" t="s">
        <v>57</v>
      </c>
      <c r="E122" s="7"/>
      <c r="F122" s="7" t="s">
        <v>58</v>
      </c>
      <c r="G122" s="7"/>
      <c r="H122" s="8" t="s">
        <v>59</v>
      </c>
      <c r="I122">
        <f t="shared" si="1"/>
        <v>2920</v>
      </c>
      <c r="J122">
        <f t="shared" si="0"/>
        <v>1</v>
      </c>
      <c r="K122">
        <f t="shared" si="2"/>
        <v>2920</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7</v>
      </c>
      <c r="D125" s="7" t="s">
        <v>57</v>
      </c>
      <c r="E125" s="7">
        <v>7</v>
      </c>
      <c r="F125" s="7" t="s">
        <v>58</v>
      </c>
      <c r="G125" s="7"/>
      <c r="H125" s="8" t="s">
        <v>59</v>
      </c>
      <c r="I125">
        <f t="shared" si="1"/>
        <v>2767.94</v>
      </c>
      <c r="J125">
        <f t="shared" si="0"/>
        <v>2</v>
      </c>
      <c r="K125">
        <f t="shared" si="2"/>
        <v>5535.88</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c r="D130" s="7" t="s">
        <v>57</v>
      </c>
      <c r="E130" s="7"/>
      <c r="F130" s="7" t="s">
        <v>58</v>
      </c>
      <c r="G130" s="7"/>
      <c r="H130" s="8" t="s">
        <v>59</v>
      </c>
      <c r="I130">
        <f t="shared" si="1"/>
        <v>0</v>
      </c>
      <c r="J130">
        <f t="shared" si="0"/>
        <v>0</v>
      </c>
      <c r="K130">
        <f t="shared" si="2"/>
        <v>0</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4</v>
      </c>
      <c r="D133" s="7" t="s">
        <v>57</v>
      </c>
      <c r="E133" s="7">
        <v>11</v>
      </c>
      <c r="F133" s="7" t="s">
        <v>58</v>
      </c>
      <c r="G133" s="7"/>
      <c r="H133" s="8" t="s">
        <v>59</v>
      </c>
      <c r="I133">
        <f t="shared" si="1"/>
        <v>1794.62</v>
      </c>
      <c r="J133">
        <f t="shared" si="0"/>
        <v>5</v>
      </c>
      <c r="K133">
        <f t="shared" si="2"/>
        <v>8973.0999999999985</v>
      </c>
    </row>
    <row r="134" spans="1:12" ht="31" x14ac:dyDescent="0.35">
      <c r="A134" s="39"/>
      <c r="B134" s="41" t="s">
        <v>271</v>
      </c>
      <c r="C134" s="6"/>
      <c r="D134" s="7" t="s">
        <v>57</v>
      </c>
      <c r="E134" s="7"/>
      <c r="F134" s="7" t="s">
        <v>58</v>
      </c>
      <c r="G134" s="7"/>
      <c r="H134" s="8" t="s">
        <v>59</v>
      </c>
      <c r="I134">
        <f t="shared" ref="I134" si="3">(C134*365)+(E134*30.42)+G134</f>
        <v>0</v>
      </c>
      <c r="J134">
        <v>0</v>
      </c>
      <c r="K134">
        <f t="shared" ref="K134" si="4">I134*J134</f>
        <v>0</v>
      </c>
    </row>
    <row r="135" spans="1:12" x14ac:dyDescent="0.35">
      <c r="A135" s="39" t="s">
        <v>234</v>
      </c>
      <c r="B135" s="40" t="s">
        <v>70</v>
      </c>
      <c r="C135" s="6">
        <v>6</v>
      </c>
      <c r="D135" s="7" t="s">
        <v>57</v>
      </c>
      <c r="E135" s="7">
        <v>8</v>
      </c>
      <c r="F135" s="7" t="s">
        <v>58</v>
      </c>
      <c r="G135" s="7"/>
      <c r="H135" s="8" t="s">
        <v>59</v>
      </c>
      <c r="I135">
        <f t="shared" si="1"/>
        <v>2433.36</v>
      </c>
      <c r="J135">
        <f t="shared" ref="J135" si="5">C81</f>
        <v>2</v>
      </c>
      <c r="K135">
        <f t="shared" si="2"/>
        <v>4866.72</v>
      </c>
    </row>
    <row r="136" spans="1:12" x14ac:dyDescent="0.35">
      <c r="A136" s="4">
        <v>10</v>
      </c>
      <c r="B136" s="5" t="s">
        <v>43</v>
      </c>
      <c r="C136" s="27">
        <f>INT(I136/365)</f>
        <v>0</v>
      </c>
      <c r="D136" s="28" t="s">
        <v>57</v>
      </c>
      <c r="E136" s="28">
        <f>INT((I136-C136*365)/30.42)</f>
        <v>5</v>
      </c>
      <c r="F136" s="28" t="s">
        <v>58</v>
      </c>
      <c r="G136" s="28">
        <f>ABS(INT(I136-C136*365-E136*30.42))</f>
        <v>18</v>
      </c>
      <c r="H136" s="29" t="s">
        <v>59</v>
      </c>
      <c r="I136">
        <f>K136/J136</f>
        <v>170.56785714285715</v>
      </c>
      <c r="J136">
        <f>SUM(J138:J146)</f>
        <v>28</v>
      </c>
      <c r="K136">
        <f>SUM(K138:K146)</f>
        <v>4775.9000000000005</v>
      </c>
      <c r="L136">
        <f>SUM(K138:K146)</f>
        <v>4775.9000000000005</v>
      </c>
    </row>
    <row r="137" spans="1:12" x14ac:dyDescent="0.35">
      <c r="A137" s="4" t="s">
        <v>56</v>
      </c>
      <c r="B137" s="5" t="s">
        <v>84</v>
      </c>
      <c r="C137" s="6"/>
      <c r="D137" s="7"/>
      <c r="E137" s="7"/>
      <c r="F137" s="7"/>
      <c r="G137" s="7"/>
      <c r="H137" s="8"/>
    </row>
    <row r="138" spans="1:12" x14ac:dyDescent="0.35">
      <c r="A138" s="4" t="s">
        <v>85</v>
      </c>
      <c r="B138" s="5" t="s">
        <v>2</v>
      </c>
      <c r="C138" s="6"/>
      <c r="D138" s="7" t="s">
        <v>57</v>
      </c>
      <c r="E138" s="7">
        <v>8</v>
      </c>
      <c r="F138" s="7" t="s">
        <v>58</v>
      </c>
      <c r="G138" s="7"/>
      <c r="H138" s="8" t="s">
        <v>59</v>
      </c>
      <c r="I138">
        <f>(C138*365)+(E138*30.42)+G138</f>
        <v>243.36</v>
      </c>
      <c r="J138">
        <f>J113</f>
        <v>16</v>
      </c>
      <c r="K138">
        <f>I138*J138</f>
        <v>3893.76</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c r="F140" s="7" t="s">
        <v>58</v>
      </c>
      <c r="G140" s="7"/>
      <c r="H140" s="8" t="s">
        <v>59</v>
      </c>
      <c r="I140">
        <f t="shared" si="6"/>
        <v>0</v>
      </c>
      <c r="J140">
        <v>0</v>
      </c>
      <c r="K140">
        <f t="shared" ref="K140:K146" si="7">I140*J140</f>
        <v>0</v>
      </c>
    </row>
    <row r="141" spans="1:12" x14ac:dyDescent="0.35">
      <c r="A141" s="4" t="s">
        <v>98</v>
      </c>
      <c r="B141" s="5" t="s">
        <v>261</v>
      </c>
      <c r="C141" s="6">
        <v>1</v>
      </c>
      <c r="D141" s="7" t="s">
        <v>57</v>
      </c>
      <c r="E141" s="7">
        <v>3</v>
      </c>
      <c r="F141" s="7" t="s">
        <v>58</v>
      </c>
      <c r="G141" s="7"/>
      <c r="H141" s="8" t="s">
        <v>59</v>
      </c>
      <c r="I141">
        <f t="shared" si="6"/>
        <v>456.26</v>
      </c>
      <c r="J141">
        <f>J116</f>
        <v>1</v>
      </c>
      <c r="K141">
        <f t="shared" si="7"/>
        <v>456.26</v>
      </c>
    </row>
    <row r="142" spans="1:12" ht="31" x14ac:dyDescent="0.35">
      <c r="A142" s="4" t="s">
        <v>99</v>
      </c>
      <c r="B142" s="11" t="s">
        <v>106</v>
      </c>
      <c r="C142" s="6"/>
      <c r="D142" s="7" t="s">
        <v>57</v>
      </c>
      <c r="E142" s="7">
        <v>7</v>
      </c>
      <c r="F142" s="7" t="s">
        <v>58</v>
      </c>
      <c r="G142" s="7"/>
      <c r="H142" s="8" t="s">
        <v>59</v>
      </c>
      <c r="I142">
        <f t="shared" si="6"/>
        <v>212.94</v>
      </c>
      <c r="J142">
        <f>J118</f>
        <v>2</v>
      </c>
      <c r="K142">
        <f t="shared" si="7"/>
        <v>425.88</v>
      </c>
    </row>
    <row r="143" spans="1:12" x14ac:dyDescent="0.35">
      <c r="A143" s="4" t="s">
        <v>100</v>
      </c>
      <c r="B143" s="5" t="s">
        <v>5</v>
      </c>
      <c r="C143" s="6"/>
      <c r="D143" s="7" t="s">
        <v>57</v>
      </c>
      <c r="E143" s="7"/>
      <c r="F143" s="7" t="s">
        <v>58</v>
      </c>
      <c r="G143" s="7"/>
      <c r="H143" s="8" t="s">
        <v>59</v>
      </c>
      <c r="I143">
        <f t="shared" si="6"/>
        <v>0</v>
      </c>
      <c r="J143">
        <v>0</v>
      </c>
      <c r="K143">
        <f t="shared" si="7"/>
        <v>0</v>
      </c>
    </row>
    <row r="144" spans="1:12" x14ac:dyDescent="0.35">
      <c r="A144" s="4" t="s">
        <v>101</v>
      </c>
      <c r="B144" s="5" t="s">
        <v>6</v>
      </c>
      <c r="C144" s="6"/>
      <c r="D144" s="7" t="s">
        <v>57</v>
      </c>
      <c r="E144" s="7"/>
      <c r="F144" s="7" t="s">
        <v>58</v>
      </c>
      <c r="G144" s="7"/>
      <c r="H144" s="8" t="s">
        <v>59</v>
      </c>
      <c r="I144">
        <f t="shared" si="6"/>
        <v>0</v>
      </c>
      <c r="J144">
        <f>J121</f>
        <v>0</v>
      </c>
      <c r="K144">
        <f t="shared" si="7"/>
        <v>0</v>
      </c>
    </row>
    <row r="145" spans="1:12" x14ac:dyDescent="0.35">
      <c r="A145" s="4" t="s">
        <v>102</v>
      </c>
      <c r="B145" s="5" t="s">
        <v>7</v>
      </c>
      <c r="C145" s="6"/>
      <c r="D145" s="7" t="s">
        <v>57</v>
      </c>
      <c r="E145" s="7"/>
      <c r="F145" s="7" t="s">
        <v>58</v>
      </c>
      <c r="G145" s="7"/>
      <c r="H145" s="8" t="s">
        <v>59</v>
      </c>
      <c r="I145">
        <f t="shared" si="6"/>
        <v>0</v>
      </c>
      <c r="J145">
        <v>0</v>
      </c>
      <c r="K145">
        <f t="shared" si="7"/>
        <v>0</v>
      </c>
    </row>
    <row r="146" spans="1:12" x14ac:dyDescent="0.35">
      <c r="A146" s="4" t="s">
        <v>103</v>
      </c>
      <c r="B146" s="5" t="s">
        <v>70</v>
      </c>
      <c r="C146" s="6"/>
      <c r="D146" s="7" t="s">
        <v>57</v>
      </c>
      <c r="E146" s="7"/>
      <c r="F146" s="7" t="s">
        <v>58</v>
      </c>
      <c r="G146" s="7"/>
      <c r="H146" s="8" t="s">
        <v>59</v>
      </c>
      <c r="I146">
        <f t="shared" si="6"/>
        <v>0</v>
      </c>
      <c r="J146">
        <f>SUM(J123:J135)</f>
        <v>9</v>
      </c>
      <c r="K146">
        <f t="shared" si="7"/>
        <v>0</v>
      </c>
    </row>
    <row r="147" spans="1:12" x14ac:dyDescent="0.35">
      <c r="A147" s="4">
        <v>11</v>
      </c>
      <c r="B147" s="5" t="s">
        <v>44</v>
      </c>
      <c r="C147" s="108">
        <v>36</v>
      </c>
      <c r="D147" s="106"/>
      <c r="E147" s="106"/>
      <c r="F147" s="106"/>
      <c r="G147" s="106"/>
      <c r="H147" s="107"/>
    </row>
    <row r="148" spans="1:12" x14ac:dyDescent="0.35">
      <c r="A148" s="4">
        <v>12</v>
      </c>
      <c r="B148" s="5" t="s">
        <v>45</v>
      </c>
      <c r="C148" s="27">
        <f>INT(I148/365)</f>
        <v>1</v>
      </c>
      <c r="D148" s="28" t="s">
        <v>57</v>
      </c>
      <c r="E148" s="28">
        <f>INT((I148-C148*365)/30.42)</f>
        <v>2</v>
      </c>
      <c r="F148" s="28" t="s">
        <v>58</v>
      </c>
      <c r="G148" s="28">
        <f>ABS(INT(I148-C148*365-E148*30.42))</f>
        <v>12</v>
      </c>
      <c r="H148" s="29" t="s">
        <v>59</v>
      </c>
      <c r="I148">
        <f>K148/J148</f>
        <v>438.03199999999998</v>
      </c>
      <c r="J148">
        <f>SUM(J150:J153,J155,J157:J172)</f>
        <v>5</v>
      </c>
      <c r="K148">
        <f>SUM(K150:K153,K155,K157:K172)</f>
        <v>2190.16</v>
      </c>
      <c r="L148">
        <f>SUM(K150:K172)</f>
        <v>2190.16</v>
      </c>
    </row>
    <row r="149" spans="1:12" x14ac:dyDescent="0.35">
      <c r="A149" s="4" t="s">
        <v>182</v>
      </c>
      <c r="B149" s="5" t="s">
        <v>84</v>
      </c>
      <c r="C149" s="6"/>
      <c r="D149" s="7"/>
      <c r="E149" s="7"/>
      <c r="F149" s="7"/>
      <c r="G149" s="7"/>
      <c r="H149" s="8"/>
    </row>
    <row r="150" spans="1:12" x14ac:dyDescent="0.35">
      <c r="A150" s="4" t="s">
        <v>183</v>
      </c>
      <c r="B150" s="5" t="s">
        <v>2</v>
      </c>
      <c r="C150" s="6"/>
      <c r="D150" s="7" t="s">
        <v>57</v>
      </c>
      <c r="E150" s="7"/>
      <c r="F150" s="7" t="s">
        <v>58</v>
      </c>
      <c r="G150" s="7"/>
      <c r="H150" s="8" t="s">
        <v>59</v>
      </c>
      <c r="I150">
        <f>(C150*365)+(E150*30.42)+G150</f>
        <v>0</v>
      </c>
      <c r="J150">
        <f t="shared" ref="J150:J172" si="8">C174</f>
        <v>0</v>
      </c>
      <c r="K150">
        <f>I150*J150</f>
        <v>0</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2" si="10">I151*J151</f>
        <v>0</v>
      </c>
    </row>
    <row r="152" spans="1:12" x14ac:dyDescent="0.35">
      <c r="A152" s="4" t="s">
        <v>185</v>
      </c>
      <c r="B152" s="5" t="s">
        <v>4</v>
      </c>
      <c r="C152" s="6"/>
      <c r="D152" s="7" t="s">
        <v>57</v>
      </c>
      <c r="E152" s="7"/>
      <c r="F152" s="7" t="s">
        <v>58</v>
      </c>
      <c r="G152" s="7"/>
      <c r="H152" s="8" t="s">
        <v>59</v>
      </c>
      <c r="I152">
        <f t="shared" si="9"/>
        <v>0</v>
      </c>
      <c r="J152">
        <f t="shared" si="8"/>
        <v>0</v>
      </c>
      <c r="K152">
        <f t="shared" si="10"/>
        <v>0</v>
      </c>
    </row>
    <row r="153" spans="1:12" x14ac:dyDescent="0.35">
      <c r="A153" s="39" t="s">
        <v>186</v>
      </c>
      <c r="B153" s="40" t="s">
        <v>243</v>
      </c>
      <c r="C153" s="6"/>
      <c r="D153" s="7" t="s">
        <v>57</v>
      </c>
      <c r="E153" s="7"/>
      <c r="F153" s="7" t="s">
        <v>58</v>
      </c>
      <c r="G153" s="7"/>
      <c r="H153" s="8" t="s">
        <v>59</v>
      </c>
      <c r="I153">
        <f t="shared" si="9"/>
        <v>0</v>
      </c>
      <c r="J153">
        <f t="shared" si="8"/>
        <v>0</v>
      </c>
      <c r="K153">
        <f t="shared" si="10"/>
        <v>0</v>
      </c>
    </row>
    <row r="154" spans="1:12" x14ac:dyDescent="0.35">
      <c r="A154" s="39" t="s">
        <v>262</v>
      </c>
      <c r="B154" s="40" t="s">
        <v>249</v>
      </c>
      <c r="C154" s="6"/>
      <c r="D154" s="7" t="s">
        <v>57</v>
      </c>
      <c r="E154" s="7"/>
      <c r="F154" s="7" t="s">
        <v>58</v>
      </c>
      <c r="G154" s="7"/>
      <c r="H154" s="8" t="s">
        <v>59</v>
      </c>
      <c r="I154">
        <f t="shared" si="9"/>
        <v>0</v>
      </c>
      <c r="J154">
        <f t="shared" si="8"/>
        <v>0</v>
      </c>
      <c r="K154">
        <f t="shared" si="10"/>
        <v>0</v>
      </c>
    </row>
    <row r="155" spans="1:12" ht="31" x14ac:dyDescent="0.35">
      <c r="A155" s="39" t="s">
        <v>187</v>
      </c>
      <c r="B155" s="41" t="s">
        <v>263</v>
      </c>
      <c r="C155" s="6"/>
      <c r="D155" s="7" t="s">
        <v>57</v>
      </c>
      <c r="E155" s="7"/>
      <c r="F155" s="7" t="s">
        <v>58</v>
      </c>
      <c r="G155" s="7"/>
      <c r="H155" s="8" t="s">
        <v>59</v>
      </c>
      <c r="I155">
        <f t="shared" si="9"/>
        <v>0</v>
      </c>
      <c r="J155">
        <f t="shared" si="8"/>
        <v>0</v>
      </c>
      <c r="K155">
        <f t="shared" si="10"/>
        <v>0</v>
      </c>
    </row>
    <row r="156" spans="1:12" x14ac:dyDescent="0.35">
      <c r="A156" s="39" t="s">
        <v>264</v>
      </c>
      <c r="B156" s="41" t="s">
        <v>249</v>
      </c>
      <c r="C156" s="6"/>
      <c r="D156" s="7" t="s">
        <v>57</v>
      </c>
      <c r="E156" s="7"/>
      <c r="F156" s="7" t="s">
        <v>58</v>
      </c>
      <c r="G156" s="7"/>
      <c r="H156" s="8" t="s">
        <v>59</v>
      </c>
      <c r="I156">
        <f t="shared" si="9"/>
        <v>0</v>
      </c>
      <c r="J156">
        <f t="shared" si="8"/>
        <v>0</v>
      </c>
      <c r="K156">
        <f t="shared" si="10"/>
        <v>0</v>
      </c>
    </row>
    <row r="157" spans="1:12" x14ac:dyDescent="0.35">
      <c r="A157" s="39" t="s">
        <v>188</v>
      </c>
      <c r="B157" s="40" t="s">
        <v>5</v>
      </c>
      <c r="C157" s="6"/>
      <c r="D157" s="7" t="s">
        <v>57</v>
      </c>
      <c r="E157" s="7"/>
      <c r="F157" s="7" t="s">
        <v>58</v>
      </c>
      <c r="G157" s="7"/>
      <c r="H157" s="8" t="s">
        <v>59</v>
      </c>
      <c r="I157">
        <f t="shared" si="9"/>
        <v>0</v>
      </c>
      <c r="J157">
        <f t="shared" si="8"/>
        <v>0</v>
      </c>
      <c r="K157">
        <f t="shared" si="10"/>
        <v>0</v>
      </c>
    </row>
    <row r="158" spans="1:12" x14ac:dyDescent="0.35">
      <c r="A158" s="39" t="s">
        <v>189</v>
      </c>
      <c r="B158" s="40" t="s">
        <v>6</v>
      </c>
      <c r="C158" s="6"/>
      <c r="D158" s="7" t="s">
        <v>57</v>
      </c>
      <c r="E158" s="7"/>
      <c r="F158" s="7" t="s">
        <v>58</v>
      </c>
      <c r="G158" s="7"/>
      <c r="H158" s="8" t="s">
        <v>59</v>
      </c>
      <c r="I158">
        <f t="shared" si="9"/>
        <v>0</v>
      </c>
      <c r="J158">
        <f t="shared" si="8"/>
        <v>0</v>
      </c>
      <c r="K158">
        <f t="shared" si="10"/>
        <v>0</v>
      </c>
    </row>
    <row r="159" spans="1:12" x14ac:dyDescent="0.35">
      <c r="A159" s="39" t="s">
        <v>190</v>
      </c>
      <c r="B159" s="40" t="s">
        <v>7</v>
      </c>
      <c r="C159" s="6"/>
      <c r="D159" s="7" t="s">
        <v>57</v>
      </c>
      <c r="E159" s="7"/>
      <c r="F159" s="7" t="s">
        <v>58</v>
      </c>
      <c r="G159" s="7"/>
      <c r="H159" s="8" t="s">
        <v>59</v>
      </c>
      <c r="I159">
        <f t="shared" si="9"/>
        <v>0</v>
      </c>
      <c r="J159">
        <f t="shared" si="8"/>
        <v>0</v>
      </c>
      <c r="K159">
        <f t="shared" si="10"/>
        <v>0</v>
      </c>
    </row>
    <row r="160" spans="1:12" x14ac:dyDescent="0.35">
      <c r="A160" s="39" t="s">
        <v>191</v>
      </c>
      <c r="B160" s="40" t="s">
        <v>8</v>
      </c>
      <c r="C160" s="6"/>
      <c r="D160" s="7" t="s">
        <v>57</v>
      </c>
      <c r="E160" s="7"/>
      <c r="F160" s="7" t="s">
        <v>58</v>
      </c>
      <c r="G160" s="7"/>
      <c r="H160" s="8" t="s">
        <v>59</v>
      </c>
      <c r="I160">
        <f t="shared" si="9"/>
        <v>0</v>
      </c>
      <c r="J160">
        <f t="shared" si="8"/>
        <v>0</v>
      </c>
      <c r="K160">
        <f t="shared" si="10"/>
        <v>0</v>
      </c>
    </row>
    <row r="161" spans="1:16" x14ac:dyDescent="0.35">
      <c r="A161" s="39" t="s">
        <v>192</v>
      </c>
      <c r="B161" s="40" t="s">
        <v>9</v>
      </c>
      <c r="C161" s="6"/>
      <c r="D161" s="7" t="s">
        <v>57</v>
      </c>
      <c r="E161" s="7"/>
      <c r="F161" s="7" t="s">
        <v>58</v>
      </c>
      <c r="G161" s="7"/>
      <c r="H161" s="8" t="s">
        <v>59</v>
      </c>
      <c r="I161">
        <f t="shared" si="9"/>
        <v>0</v>
      </c>
      <c r="J161">
        <f t="shared" si="8"/>
        <v>0</v>
      </c>
      <c r="K161">
        <f t="shared" si="10"/>
        <v>0</v>
      </c>
    </row>
    <row r="162" spans="1:16" x14ac:dyDescent="0.35">
      <c r="A162" s="39" t="s">
        <v>193</v>
      </c>
      <c r="B162" s="40" t="s">
        <v>10</v>
      </c>
      <c r="C162" s="6">
        <v>2</v>
      </c>
      <c r="D162" s="7" t="s">
        <v>57</v>
      </c>
      <c r="E162" s="7">
        <v>8</v>
      </c>
      <c r="F162" s="7" t="s">
        <v>58</v>
      </c>
      <c r="G162" s="7"/>
      <c r="H162" s="8" t="s">
        <v>59</v>
      </c>
      <c r="I162">
        <f t="shared" si="9"/>
        <v>973.36</v>
      </c>
      <c r="J162">
        <f t="shared" si="8"/>
        <v>1</v>
      </c>
      <c r="K162">
        <f t="shared" si="10"/>
        <v>973.36</v>
      </c>
    </row>
    <row r="163" spans="1:16" x14ac:dyDescent="0.35">
      <c r="A163" s="39" t="s">
        <v>194</v>
      </c>
      <c r="B163" s="40" t="s">
        <v>11</v>
      </c>
      <c r="C163" s="6"/>
      <c r="D163" s="7" t="s">
        <v>57</v>
      </c>
      <c r="E163" s="7"/>
      <c r="F163" s="7" t="s">
        <v>58</v>
      </c>
      <c r="G163" s="7"/>
      <c r="H163" s="8" t="s">
        <v>59</v>
      </c>
      <c r="I163">
        <f t="shared" si="9"/>
        <v>0</v>
      </c>
      <c r="J163">
        <f t="shared" si="8"/>
        <v>0</v>
      </c>
      <c r="K163">
        <f t="shared" si="10"/>
        <v>0</v>
      </c>
    </row>
    <row r="164" spans="1:16" x14ac:dyDescent="0.35">
      <c r="A164" s="39" t="s">
        <v>195</v>
      </c>
      <c r="B164" s="40" t="s">
        <v>12</v>
      </c>
      <c r="C164" s="6"/>
      <c r="D164" s="7" t="s">
        <v>57</v>
      </c>
      <c r="E164" s="7"/>
      <c r="F164" s="7" t="s">
        <v>58</v>
      </c>
      <c r="G164" s="7"/>
      <c r="H164" s="8" t="s">
        <v>59</v>
      </c>
      <c r="I164">
        <f t="shared" si="9"/>
        <v>0</v>
      </c>
      <c r="J164">
        <f t="shared" si="8"/>
        <v>0</v>
      </c>
      <c r="K164">
        <f t="shared" si="10"/>
        <v>0</v>
      </c>
    </row>
    <row r="165" spans="1:16" x14ac:dyDescent="0.35">
      <c r="A165" s="39" t="s">
        <v>196</v>
      </c>
      <c r="B165" s="40" t="s">
        <v>13</v>
      </c>
      <c r="C165" s="6"/>
      <c r="D165" s="7" t="s">
        <v>57</v>
      </c>
      <c r="E165" s="7"/>
      <c r="F165" s="7" t="s">
        <v>58</v>
      </c>
      <c r="G165" s="7"/>
      <c r="H165" s="8" t="s">
        <v>59</v>
      </c>
      <c r="I165">
        <f>(C165*365)+(E165*30.42)+G165</f>
        <v>0</v>
      </c>
      <c r="J165">
        <f t="shared" si="8"/>
        <v>0</v>
      </c>
      <c r="K165">
        <f t="shared" si="10"/>
        <v>0</v>
      </c>
      <c r="P165" s="31" t="s">
        <v>288</v>
      </c>
    </row>
    <row r="166" spans="1:16"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6" x14ac:dyDescent="0.35">
      <c r="A167" s="39" t="s">
        <v>198</v>
      </c>
      <c r="B167" s="41" t="s">
        <v>215</v>
      </c>
      <c r="C167" s="6"/>
      <c r="D167" s="7" t="s">
        <v>57</v>
      </c>
      <c r="E167" s="7"/>
      <c r="F167" s="7" t="s">
        <v>58</v>
      </c>
      <c r="G167" s="7"/>
      <c r="H167" s="8" t="s">
        <v>59</v>
      </c>
      <c r="I167">
        <f t="shared" si="11"/>
        <v>0</v>
      </c>
      <c r="J167">
        <f t="shared" si="8"/>
        <v>0</v>
      </c>
      <c r="K167">
        <f t="shared" si="10"/>
        <v>0</v>
      </c>
    </row>
    <row r="168" spans="1:16" x14ac:dyDescent="0.35">
      <c r="A168" s="39" t="s">
        <v>235</v>
      </c>
      <c r="B168" s="41" t="s">
        <v>216</v>
      </c>
      <c r="C168" s="6"/>
      <c r="D168" s="7" t="s">
        <v>57</v>
      </c>
      <c r="E168" s="7"/>
      <c r="F168" s="7" t="s">
        <v>58</v>
      </c>
      <c r="G168" s="7"/>
      <c r="H168" s="8" t="s">
        <v>59</v>
      </c>
      <c r="I168">
        <f t="shared" si="11"/>
        <v>0</v>
      </c>
      <c r="J168">
        <f t="shared" si="8"/>
        <v>0</v>
      </c>
      <c r="K168">
        <f t="shared" si="10"/>
        <v>0</v>
      </c>
    </row>
    <row r="169" spans="1:16" ht="31" x14ac:dyDescent="0.35">
      <c r="A169" s="39" t="s">
        <v>236</v>
      </c>
      <c r="B169" s="41" t="s">
        <v>221</v>
      </c>
      <c r="C169" s="6"/>
      <c r="D169" s="7" t="s">
        <v>57</v>
      </c>
      <c r="E169" s="7"/>
      <c r="F169" s="7" t="s">
        <v>58</v>
      </c>
      <c r="G169" s="7"/>
      <c r="H169" s="8" t="s">
        <v>59</v>
      </c>
      <c r="I169">
        <f t="shared" si="11"/>
        <v>0</v>
      </c>
      <c r="J169">
        <f t="shared" si="8"/>
        <v>0</v>
      </c>
      <c r="K169">
        <f t="shared" si="10"/>
        <v>0</v>
      </c>
    </row>
    <row r="170" spans="1:16" ht="31" x14ac:dyDescent="0.35">
      <c r="A170" s="39" t="s">
        <v>237</v>
      </c>
      <c r="B170" s="41" t="s">
        <v>69</v>
      </c>
      <c r="C170" s="6"/>
      <c r="D170" s="7" t="s">
        <v>57</v>
      </c>
      <c r="E170" s="7">
        <v>10</v>
      </c>
      <c r="F170" s="7" t="s">
        <v>58</v>
      </c>
      <c r="G170" s="7"/>
      <c r="H170" s="8" t="s">
        <v>59</v>
      </c>
      <c r="I170">
        <f t="shared" si="11"/>
        <v>304.20000000000005</v>
      </c>
      <c r="J170">
        <f t="shared" si="8"/>
        <v>1</v>
      </c>
      <c r="K170">
        <f t="shared" si="10"/>
        <v>304.20000000000005</v>
      </c>
    </row>
    <row r="171" spans="1:16" ht="31" x14ac:dyDescent="0.35">
      <c r="A171" s="39"/>
      <c r="B171" s="41" t="s">
        <v>271</v>
      </c>
      <c r="C171" s="6"/>
      <c r="D171" s="7" t="s">
        <v>57</v>
      </c>
      <c r="E171" s="7"/>
      <c r="F171" s="7" t="s">
        <v>58</v>
      </c>
      <c r="G171" s="7"/>
      <c r="H171" s="8" t="s">
        <v>59</v>
      </c>
      <c r="I171">
        <f t="shared" ref="I171" si="12">(C171*365)+(E171*30.42)+G171</f>
        <v>0</v>
      </c>
      <c r="J171">
        <f t="shared" si="8"/>
        <v>0</v>
      </c>
      <c r="K171">
        <f t="shared" ref="K171" si="13">I171*J171</f>
        <v>0</v>
      </c>
    </row>
    <row r="172" spans="1:16" x14ac:dyDescent="0.35">
      <c r="A172" s="39" t="s">
        <v>238</v>
      </c>
      <c r="B172" s="40" t="s">
        <v>70</v>
      </c>
      <c r="C172" s="6"/>
      <c r="D172" s="7" t="s">
        <v>57</v>
      </c>
      <c r="E172" s="7">
        <v>10</v>
      </c>
      <c r="F172" s="7" t="s">
        <v>58</v>
      </c>
      <c r="G172" s="7"/>
      <c r="H172" s="8" t="s">
        <v>59</v>
      </c>
      <c r="I172">
        <f t="shared" si="11"/>
        <v>304.20000000000005</v>
      </c>
      <c r="J172">
        <f t="shared" si="8"/>
        <v>3</v>
      </c>
      <c r="K172">
        <f t="shared" si="10"/>
        <v>912.60000000000014</v>
      </c>
    </row>
    <row r="173" spans="1:16" x14ac:dyDescent="0.35">
      <c r="A173" s="4">
        <v>13</v>
      </c>
      <c r="B173" s="5" t="s">
        <v>87</v>
      </c>
      <c r="C173" s="109">
        <f>SUM(C174:H177,C179,C181:H196)</f>
        <v>5</v>
      </c>
      <c r="D173" s="110"/>
      <c r="E173" s="110"/>
      <c r="F173" s="110"/>
      <c r="G173" s="110"/>
      <c r="H173" s="111"/>
      <c r="I173" s="30">
        <f>C39</f>
        <v>0</v>
      </c>
    </row>
    <row r="174" spans="1:16" x14ac:dyDescent="0.35">
      <c r="A174" s="4" t="s">
        <v>68</v>
      </c>
      <c r="B174" s="5" t="s">
        <v>2</v>
      </c>
      <c r="C174" s="115"/>
      <c r="D174" s="115"/>
      <c r="E174" s="115"/>
      <c r="F174" s="115"/>
      <c r="G174" s="115"/>
      <c r="H174" s="115"/>
    </row>
    <row r="175" spans="1:16" x14ac:dyDescent="0.35">
      <c r="A175" s="4" t="s">
        <v>199</v>
      </c>
      <c r="B175" s="5" t="s">
        <v>3</v>
      </c>
      <c r="C175" s="115"/>
      <c r="D175" s="115"/>
      <c r="E175" s="115"/>
      <c r="F175" s="115"/>
      <c r="G175" s="115"/>
      <c r="H175" s="115"/>
    </row>
    <row r="176" spans="1:16" x14ac:dyDescent="0.35">
      <c r="A176" s="4" t="s">
        <v>200</v>
      </c>
      <c r="B176" s="5" t="s">
        <v>4</v>
      </c>
      <c r="C176" s="115"/>
      <c r="D176" s="115"/>
      <c r="E176" s="115"/>
      <c r="F176" s="115"/>
      <c r="G176" s="115"/>
      <c r="H176" s="115"/>
    </row>
    <row r="177" spans="1:8" x14ac:dyDescent="0.35">
      <c r="A177" s="39" t="s">
        <v>201</v>
      </c>
      <c r="B177" s="40" t="s">
        <v>243</v>
      </c>
      <c r="C177" s="115"/>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c r="D181" s="115"/>
      <c r="E181" s="115"/>
      <c r="F181" s="115"/>
      <c r="G181" s="115"/>
      <c r="H181" s="115"/>
    </row>
    <row r="182" spans="1:8" x14ac:dyDescent="0.35">
      <c r="A182" s="39" t="s">
        <v>204</v>
      </c>
      <c r="B182" s="40" t="s">
        <v>6</v>
      </c>
      <c r="C182" s="115"/>
      <c r="D182" s="115"/>
      <c r="E182" s="115"/>
      <c r="F182" s="115"/>
      <c r="G182" s="115"/>
      <c r="H182" s="115"/>
    </row>
    <row r="183" spans="1:8" x14ac:dyDescent="0.35">
      <c r="A183" s="39" t="s">
        <v>205</v>
      </c>
      <c r="B183" s="40" t="s">
        <v>7</v>
      </c>
      <c r="C183" s="115"/>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v>1</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1</v>
      </c>
      <c r="D194" s="115"/>
      <c r="E194" s="115"/>
      <c r="F194" s="115"/>
      <c r="G194" s="115"/>
      <c r="H194" s="115"/>
    </row>
    <row r="195" spans="1:8" ht="31" x14ac:dyDescent="0.35">
      <c r="A195" s="39"/>
      <c r="B195" s="41" t="s">
        <v>271</v>
      </c>
      <c r="C195" s="115"/>
      <c r="D195" s="115"/>
      <c r="E195" s="115"/>
      <c r="F195" s="115"/>
      <c r="G195" s="115"/>
      <c r="H195" s="115"/>
    </row>
    <row r="196" spans="1:8" x14ac:dyDescent="0.35">
      <c r="A196" s="39" t="s">
        <v>242</v>
      </c>
      <c r="B196" s="40" t="s">
        <v>70</v>
      </c>
      <c r="C196" s="115">
        <v>3</v>
      </c>
      <c r="D196" s="115"/>
      <c r="E196" s="115"/>
      <c r="F196" s="115"/>
      <c r="G196" s="115"/>
      <c r="H196" s="115"/>
    </row>
    <row r="197" spans="1:8" x14ac:dyDescent="0.35">
      <c r="C197" s="117"/>
      <c r="D197" s="117"/>
      <c r="E197" s="117"/>
      <c r="F197" s="117"/>
      <c r="G197" s="117"/>
      <c r="H197" s="117"/>
    </row>
  </sheetData>
  <mergeCells count="124">
    <mergeCell ref="C197:H197"/>
    <mergeCell ref="C36:H36"/>
    <mergeCell ref="C80:H80"/>
    <mergeCell ref="C195:H195"/>
    <mergeCell ref="C188:H188"/>
    <mergeCell ref="C189:H189"/>
    <mergeCell ref="C190:H190"/>
    <mergeCell ref="C182:H182"/>
    <mergeCell ref="C183:H183"/>
    <mergeCell ref="C184:H184"/>
    <mergeCell ref="C185:H185"/>
    <mergeCell ref="C186:H186"/>
    <mergeCell ref="C178:H178"/>
    <mergeCell ref="C179:H179"/>
    <mergeCell ref="C180:H180"/>
    <mergeCell ref="C181:H181"/>
    <mergeCell ref="C173:H173"/>
    <mergeCell ref="C174:H174"/>
    <mergeCell ref="C175:H175"/>
    <mergeCell ref="C176:H176"/>
    <mergeCell ref="C187:H187"/>
    <mergeCell ref="C67:H67"/>
    <mergeCell ref="C71:H71"/>
    <mergeCell ref="C72:H72"/>
    <mergeCell ref="C103:H103"/>
    <mergeCell ref="C104:H104"/>
    <mergeCell ref="C105:H105"/>
    <mergeCell ref="C106:H106"/>
    <mergeCell ref="C107:H107"/>
    <mergeCell ref="C109:H109"/>
    <mergeCell ref="C73:H73"/>
    <mergeCell ref="C74:H74"/>
    <mergeCell ref="C75:H75"/>
    <mergeCell ref="C76:H76"/>
    <mergeCell ref="C78:H78"/>
    <mergeCell ref="C79:H79"/>
    <mergeCell ref="C82:H82"/>
    <mergeCell ref="C83:H83"/>
    <mergeCell ref="C86:H86"/>
    <mergeCell ref="C77:H77"/>
    <mergeCell ref="C65:H65"/>
    <mergeCell ref="C66:H66"/>
    <mergeCell ref="C81:H81"/>
    <mergeCell ref="C68:H68"/>
    <mergeCell ref="C69:H69"/>
    <mergeCell ref="C70:H70"/>
    <mergeCell ref="C23:H23"/>
    <mergeCell ref="C84:H84"/>
    <mergeCell ref="C85:H85"/>
    <mergeCell ref="C29:H29"/>
    <mergeCell ref="C30:H30"/>
    <mergeCell ref="C31:H31"/>
    <mergeCell ref="C27:H27"/>
    <mergeCell ref="C28:H28"/>
    <mergeCell ref="C32:H32"/>
    <mergeCell ref="C33:H33"/>
    <mergeCell ref="C34:H34"/>
    <mergeCell ref="C37:H37"/>
    <mergeCell ref="C38:H38"/>
    <mergeCell ref="C35:H35"/>
    <mergeCell ref="C47:H47"/>
    <mergeCell ref="C46:H46"/>
    <mergeCell ref="C49:H49"/>
    <mergeCell ref="C50:H50"/>
    <mergeCell ref="C56:H56"/>
    <mergeCell ref="C57:H57"/>
    <mergeCell ref="C58:H58"/>
    <mergeCell ref="C59:H59"/>
    <mergeCell ref="C60:H60"/>
    <mergeCell ref="C61:H61"/>
    <mergeCell ref="C62:H62"/>
    <mergeCell ref="C63:H63"/>
    <mergeCell ref="C64:H64"/>
    <mergeCell ref="C39:H39"/>
    <mergeCell ref="C40:H40"/>
    <mergeCell ref="C45:H45"/>
    <mergeCell ref="C55:H55"/>
    <mergeCell ref="C48:H48"/>
    <mergeCell ref="C41:H41"/>
    <mergeCell ref="C42:H42"/>
    <mergeCell ref="C43:H43"/>
    <mergeCell ref="C44:H44"/>
    <mergeCell ref="C54:H54"/>
    <mergeCell ref="C51:H51"/>
    <mergeCell ref="C52:H52"/>
    <mergeCell ref="C53:H53"/>
    <mergeCell ref="C12:H12"/>
    <mergeCell ref="C13:H13"/>
    <mergeCell ref="C14:H14"/>
    <mergeCell ref="C15:H15"/>
    <mergeCell ref="C16:H16"/>
    <mergeCell ref="C19:H19"/>
    <mergeCell ref="C24:H24"/>
    <mergeCell ref="C25:H25"/>
    <mergeCell ref="C26:H26"/>
    <mergeCell ref="C17:H17"/>
    <mergeCell ref="C18:H18"/>
    <mergeCell ref="C20:H20"/>
    <mergeCell ref="C21:H21"/>
    <mergeCell ref="C22:H22"/>
    <mergeCell ref="C191:H191"/>
    <mergeCell ref="C192:H192"/>
    <mergeCell ref="C193:H193"/>
    <mergeCell ref="C194:H194"/>
    <mergeCell ref="C196:H196"/>
    <mergeCell ref="C87:H87"/>
    <mergeCell ref="C94:H94"/>
    <mergeCell ref="C88:H88"/>
    <mergeCell ref="C89:H89"/>
    <mergeCell ref="C90:H90"/>
    <mergeCell ref="C91:H91"/>
    <mergeCell ref="C92:H92"/>
    <mergeCell ref="C93:H93"/>
    <mergeCell ref="C108:H108"/>
    <mergeCell ref="C102:H102"/>
    <mergeCell ref="C95:H95"/>
    <mergeCell ref="C96:H96"/>
    <mergeCell ref="C97:H97"/>
    <mergeCell ref="C98:H98"/>
    <mergeCell ref="C99:H99"/>
    <mergeCell ref="C100:H100"/>
    <mergeCell ref="C101:H101"/>
    <mergeCell ref="C147:H147"/>
    <mergeCell ref="C177:H177"/>
  </mergeCells>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96"/>
  <sheetViews>
    <sheetView topLeftCell="A141" zoomScale="60" zoomScaleNormal="6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283</v>
      </c>
    </row>
    <row r="12" spans="1:8" x14ac:dyDescent="0.35">
      <c r="A12" s="3" t="s">
        <v>60</v>
      </c>
      <c r="B12" s="3" t="s">
        <v>61</v>
      </c>
      <c r="C12" s="112" t="s">
        <v>62</v>
      </c>
      <c r="D12" s="113"/>
      <c r="E12" s="113"/>
      <c r="F12" s="113"/>
      <c r="G12" s="113"/>
      <c r="H12" s="114"/>
    </row>
    <row r="13" spans="1:8" x14ac:dyDescent="0.35">
      <c r="A13" s="4">
        <v>1</v>
      </c>
      <c r="B13" s="5" t="s">
        <v>0</v>
      </c>
      <c r="C13" s="108">
        <v>61</v>
      </c>
      <c r="D13" s="106"/>
      <c r="E13" s="106"/>
      <c r="F13" s="106"/>
      <c r="G13" s="106"/>
      <c r="H13" s="107"/>
    </row>
    <row r="14" spans="1:8" x14ac:dyDescent="0.35">
      <c r="A14" s="4">
        <v>2</v>
      </c>
      <c r="B14" s="5" t="s">
        <v>1</v>
      </c>
      <c r="C14" s="109">
        <f>SUM(C15:H18,C20,C22:H37)</f>
        <v>28</v>
      </c>
      <c r="D14" s="110"/>
      <c r="E14" s="110"/>
      <c r="F14" s="110"/>
      <c r="G14" s="110"/>
      <c r="H14" s="111"/>
    </row>
    <row r="15" spans="1:8" x14ac:dyDescent="0.35">
      <c r="A15" s="4" t="s">
        <v>111</v>
      </c>
      <c r="B15" s="5" t="s">
        <v>2</v>
      </c>
      <c r="C15" s="108">
        <v>1</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c r="D22" s="106"/>
      <c r="E22" s="106"/>
      <c r="F22" s="106"/>
      <c r="G22" s="106"/>
      <c r="H22" s="107"/>
    </row>
    <row r="23" spans="1:8" x14ac:dyDescent="0.35">
      <c r="A23" s="4" t="s">
        <v>117</v>
      </c>
      <c r="B23" s="5" t="s">
        <v>6</v>
      </c>
      <c r="C23" s="108">
        <v>6</v>
      </c>
      <c r="D23" s="106"/>
      <c r="E23" s="106"/>
      <c r="F23" s="106"/>
      <c r="G23" s="106"/>
      <c r="H23" s="107"/>
    </row>
    <row r="24" spans="1:8" x14ac:dyDescent="0.35">
      <c r="A24" s="4" t="s">
        <v>118</v>
      </c>
      <c r="B24" s="5" t="s">
        <v>7</v>
      </c>
      <c r="C24" s="108">
        <v>17</v>
      </c>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1</v>
      </c>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v>3</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SUM(C57:H60,C62,C64:H77,C81 )</f>
        <v>49</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10</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1</v>
      </c>
      <c r="D59" s="106"/>
      <c r="E59" s="106"/>
      <c r="F59" s="106"/>
      <c r="G59" s="106"/>
      <c r="H59" s="107"/>
    </row>
    <row r="60" spans="1:9" x14ac:dyDescent="0.35">
      <c r="A60" s="39" t="s">
        <v>91</v>
      </c>
      <c r="B60" s="40" t="s">
        <v>253</v>
      </c>
      <c r="C60" s="108">
        <v>4</v>
      </c>
      <c r="D60" s="106"/>
      <c r="E60" s="106"/>
      <c r="F60" s="106"/>
      <c r="G60" s="106"/>
      <c r="H60" s="107"/>
    </row>
    <row r="61" spans="1:9" x14ac:dyDescent="0.35">
      <c r="A61" s="39" t="s">
        <v>248</v>
      </c>
      <c r="B61" s="40" t="s">
        <v>249</v>
      </c>
      <c r="C61" s="108">
        <v>2</v>
      </c>
      <c r="D61" s="106"/>
      <c r="E61" s="106"/>
      <c r="F61" s="106"/>
      <c r="G61" s="106"/>
      <c r="H61" s="107"/>
    </row>
    <row r="62" spans="1:9" ht="31" x14ac:dyDescent="0.35">
      <c r="A62" s="39" t="s">
        <v>250</v>
      </c>
      <c r="B62" s="41" t="s">
        <v>251</v>
      </c>
      <c r="C62" s="108"/>
      <c r="D62" s="106"/>
      <c r="E62" s="106"/>
      <c r="F62" s="106"/>
      <c r="G62" s="106"/>
      <c r="H62" s="107"/>
    </row>
    <row r="63" spans="1:9" x14ac:dyDescent="0.35">
      <c r="A63" s="39" t="s">
        <v>252</v>
      </c>
      <c r="B63" s="43" t="s">
        <v>249</v>
      </c>
      <c r="C63" s="108"/>
      <c r="D63" s="106"/>
      <c r="E63" s="106"/>
      <c r="F63" s="106"/>
      <c r="G63" s="106"/>
      <c r="H63" s="107"/>
    </row>
    <row r="64" spans="1:9" x14ac:dyDescent="0.35">
      <c r="A64" s="39" t="s">
        <v>92</v>
      </c>
      <c r="B64" s="40" t="s">
        <v>5</v>
      </c>
      <c r="C64" s="115"/>
      <c r="D64" s="115"/>
      <c r="E64" s="115"/>
      <c r="F64" s="115"/>
      <c r="G64" s="115"/>
      <c r="H64" s="115"/>
    </row>
    <row r="65" spans="1:8" x14ac:dyDescent="0.35">
      <c r="A65" s="39" t="s">
        <v>93</v>
      </c>
      <c r="B65" s="40" t="s">
        <v>6</v>
      </c>
      <c r="C65" s="108">
        <v>11</v>
      </c>
      <c r="D65" s="106"/>
      <c r="E65" s="106"/>
      <c r="F65" s="106"/>
      <c r="G65" s="106"/>
      <c r="H65" s="107"/>
    </row>
    <row r="66" spans="1:8" x14ac:dyDescent="0.35">
      <c r="A66" s="39" t="s">
        <v>94</v>
      </c>
      <c r="B66" s="40" t="s">
        <v>7</v>
      </c>
      <c r="C66" s="108">
        <v>20</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1</v>
      </c>
      <c r="D77" s="106"/>
      <c r="E77" s="106"/>
      <c r="F77" s="106"/>
      <c r="G77" s="106"/>
      <c r="H77" s="107"/>
    </row>
    <row r="78" spans="1:8" ht="31" x14ac:dyDescent="0.35">
      <c r="A78" s="39" t="s">
        <v>254</v>
      </c>
      <c r="B78" s="41" t="s">
        <v>219</v>
      </c>
      <c r="C78" s="108">
        <v>1</v>
      </c>
      <c r="D78" s="106"/>
      <c r="E78" s="106"/>
      <c r="F78" s="106"/>
      <c r="G78" s="106"/>
      <c r="H78" s="107"/>
    </row>
    <row r="79" spans="1:8" ht="31" x14ac:dyDescent="0.35">
      <c r="A79" s="39" t="s">
        <v>255</v>
      </c>
      <c r="B79" s="41" t="s">
        <v>220</v>
      </c>
      <c r="C79" s="108"/>
      <c r="D79" s="106"/>
      <c r="E79" s="106"/>
      <c r="F79" s="106"/>
      <c r="G79" s="106"/>
      <c r="H79" s="107"/>
    </row>
    <row r="80" spans="1:8" ht="31" x14ac:dyDescent="0.35">
      <c r="A80" s="39"/>
      <c r="B80" s="41" t="s">
        <v>271</v>
      </c>
      <c r="C80" s="108"/>
      <c r="D80" s="106"/>
      <c r="E80" s="106"/>
      <c r="F80" s="106"/>
      <c r="G80" s="106"/>
      <c r="H80" s="107"/>
    </row>
    <row r="81" spans="1:10" x14ac:dyDescent="0.35">
      <c r="A81" s="39" t="s">
        <v>230</v>
      </c>
      <c r="B81" s="40" t="s">
        <v>70</v>
      </c>
      <c r="C81" s="108">
        <v>2</v>
      </c>
      <c r="D81" s="106"/>
      <c r="E81" s="106"/>
      <c r="F81" s="106"/>
      <c r="G81" s="106"/>
      <c r="H81" s="107"/>
      <c r="J81" t="s">
        <v>67</v>
      </c>
    </row>
    <row r="82" spans="1:10" x14ac:dyDescent="0.35">
      <c r="A82" s="4" t="s">
        <v>144</v>
      </c>
      <c r="B82" s="5" t="s">
        <v>75</v>
      </c>
      <c r="C82" s="109">
        <f>SUM(C83:H91)</f>
        <v>49</v>
      </c>
      <c r="D82" s="110"/>
      <c r="E82" s="110"/>
      <c r="F82" s="110"/>
      <c r="G82" s="110"/>
      <c r="H82" s="111"/>
      <c r="I82" s="10">
        <f>SUM(C83:H91)</f>
        <v>49</v>
      </c>
      <c r="J82">
        <f>C55</f>
        <v>49</v>
      </c>
    </row>
    <row r="83" spans="1:10" x14ac:dyDescent="0.35">
      <c r="A83" s="4" t="s">
        <v>145</v>
      </c>
      <c r="B83" s="5" t="s">
        <v>76</v>
      </c>
      <c r="C83" s="108"/>
      <c r="D83" s="106"/>
      <c r="E83" s="106"/>
      <c r="F83" s="106"/>
      <c r="G83" s="106"/>
      <c r="H83" s="107"/>
      <c r="I83" s="10"/>
    </row>
    <row r="84" spans="1:10" x14ac:dyDescent="0.35">
      <c r="A84" s="4" t="s">
        <v>146</v>
      </c>
      <c r="B84" s="5" t="s">
        <v>27</v>
      </c>
      <c r="C84" s="108">
        <v>4</v>
      </c>
      <c r="D84" s="106"/>
      <c r="E84" s="106"/>
      <c r="F84" s="106"/>
      <c r="G84" s="106"/>
      <c r="H84" s="107"/>
    </row>
    <row r="85" spans="1:10" x14ac:dyDescent="0.35">
      <c r="A85" s="4" t="s">
        <v>147</v>
      </c>
      <c r="B85" s="5" t="s">
        <v>28</v>
      </c>
      <c r="C85" s="108">
        <v>17</v>
      </c>
      <c r="D85" s="106"/>
      <c r="E85" s="106"/>
      <c r="F85" s="106"/>
      <c r="G85" s="106"/>
      <c r="H85" s="107"/>
    </row>
    <row r="86" spans="1:10" x14ac:dyDescent="0.35">
      <c r="A86" s="4" t="s">
        <v>148</v>
      </c>
      <c r="B86" s="5" t="s">
        <v>29</v>
      </c>
      <c r="C86" s="108">
        <v>13</v>
      </c>
      <c r="D86" s="106"/>
      <c r="E86" s="106"/>
      <c r="F86" s="106"/>
      <c r="G86" s="106"/>
      <c r="H86" s="107"/>
    </row>
    <row r="87" spans="1:10" x14ac:dyDescent="0.35">
      <c r="A87" s="4" t="s">
        <v>149</v>
      </c>
      <c r="B87" s="5" t="s">
        <v>30</v>
      </c>
      <c r="C87" s="108">
        <v>14</v>
      </c>
      <c r="D87" s="106"/>
      <c r="E87" s="106"/>
      <c r="F87" s="106"/>
      <c r="G87" s="106"/>
      <c r="H87" s="107"/>
    </row>
    <row r="88" spans="1:10" x14ac:dyDescent="0.35">
      <c r="A88" s="4" t="s">
        <v>150</v>
      </c>
      <c r="B88" s="5" t="s">
        <v>31</v>
      </c>
      <c r="C88" s="108">
        <v>1</v>
      </c>
      <c r="D88" s="106"/>
      <c r="E88" s="106"/>
      <c r="F88" s="106"/>
      <c r="G88" s="106"/>
      <c r="H88" s="107"/>
    </row>
    <row r="89" spans="1:10" x14ac:dyDescent="0.35">
      <c r="A89" s="4" t="s">
        <v>151</v>
      </c>
      <c r="B89" s="5" t="s">
        <v>32</v>
      </c>
      <c r="C89" s="108"/>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49</v>
      </c>
      <c r="D92" s="110"/>
      <c r="E92" s="110"/>
      <c r="F92" s="110"/>
      <c r="G92" s="110"/>
      <c r="H92" s="111"/>
      <c r="I92" s="10">
        <f>SUM(C93:H102)</f>
        <v>49</v>
      </c>
      <c r="J92">
        <f>J82</f>
        <v>49</v>
      </c>
    </row>
    <row r="93" spans="1:10" x14ac:dyDescent="0.35">
      <c r="A93" s="4" t="s">
        <v>154</v>
      </c>
      <c r="B93" s="18" t="s">
        <v>107</v>
      </c>
      <c r="C93" s="108"/>
      <c r="D93" s="106"/>
      <c r="E93" s="106"/>
      <c r="F93" s="106"/>
      <c r="G93" s="106"/>
      <c r="H93" s="107"/>
      <c r="I93" s="10"/>
    </row>
    <row r="94" spans="1:10" x14ac:dyDescent="0.35">
      <c r="A94" s="4" t="s">
        <v>155</v>
      </c>
      <c r="B94" s="18" t="s">
        <v>108</v>
      </c>
      <c r="C94" s="108">
        <v>1</v>
      </c>
      <c r="D94" s="106"/>
      <c r="E94" s="106"/>
      <c r="F94" s="106"/>
      <c r="G94" s="106"/>
      <c r="H94" s="107"/>
      <c r="I94" s="10"/>
    </row>
    <row r="95" spans="1:10" x14ac:dyDescent="0.35">
      <c r="A95" s="4" t="s">
        <v>156</v>
      </c>
      <c r="B95" s="18" t="s">
        <v>109</v>
      </c>
      <c r="C95" s="108">
        <v>5</v>
      </c>
      <c r="D95" s="106"/>
      <c r="E95" s="106"/>
      <c r="F95" s="106"/>
      <c r="G95" s="106"/>
      <c r="H95" s="107"/>
    </row>
    <row r="96" spans="1:10" x14ac:dyDescent="0.35">
      <c r="A96" s="4" t="s">
        <v>157</v>
      </c>
      <c r="B96" s="18" t="s">
        <v>110</v>
      </c>
      <c r="C96" s="108">
        <v>11</v>
      </c>
      <c r="D96" s="106"/>
      <c r="E96" s="106"/>
      <c r="F96" s="106"/>
      <c r="G96" s="106"/>
      <c r="H96" s="107"/>
    </row>
    <row r="97" spans="1:12" x14ac:dyDescent="0.35">
      <c r="A97" s="4" t="s">
        <v>158</v>
      </c>
      <c r="B97" s="19" t="s">
        <v>105</v>
      </c>
      <c r="C97" s="108">
        <v>31</v>
      </c>
      <c r="D97" s="106"/>
      <c r="E97" s="106"/>
      <c r="F97" s="106"/>
      <c r="G97" s="106"/>
      <c r="H97" s="107"/>
    </row>
    <row r="98" spans="1:12" x14ac:dyDescent="0.35">
      <c r="A98" s="4" t="s">
        <v>159</v>
      </c>
      <c r="B98" s="22" t="s">
        <v>35</v>
      </c>
      <c r="C98" s="108">
        <v>1</v>
      </c>
      <c r="D98" s="106"/>
      <c r="E98" s="106"/>
      <c r="F98" s="106"/>
      <c r="G98" s="106"/>
      <c r="H98" s="107"/>
    </row>
    <row r="99" spans="1:12" x14ac:dyDescent="0.35">
      <c r="A99" s="4" t="s">
        <v>160</v>
      </c>
      <c r="B99" s="22" t="s">
        <v>36</v>
      </c>
      <c r="C99" s="108"/>
      <c r="D99" s="106"/>
      <c r="E99" s="106"/>
      <c r="F99" s="106"/>
      <c r="G99" s="106"/>
      <c r="H99" s="107"/>
    </row>
    <row r="100" spans="1:12" x14ac:dyDescent="0.35">
      <c r="A100" s="4" t="s">
        <v>161</v>
      </c>
      <c r="B100" s="22" t="s">
        <v>37</v>
      </c>
      <c r="C100" s="106"/>
      <c r="D100" s="106"/>
      <c r="E100" s="106"/>
      <c r="F100" s="106"/>
      <c r="G100" s="106"/>
      <c r="H100" s="107"/>
    </row>
    <row r="101" spans="1:12" x14ac:dyDescent="0.35">
      <c r="A101" s="4" t="s">
        <v>162</v>
      </c>
      <c r="B101" s="22" t="s">
        <v>38</v>
      </c>
      <c r="C101" s="106"/>
      <c r="D101" s="106"/>
      <c r="E101" s="106"/>
      <c r="F101" s="106"/>
      <c r="G101" s="106"/>
      <c r="H101" s="107"/>
    </row>
    <row r="102" spans="1:12" x14ac:dyDescent="0.35">
      <c r="A102" s="4" t="s">
        <v>163</v>
      </c>
      <c r="B102" s="22" t="s">
        <v>39</v>
      </c>
      <c r="C102" s="106"/>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3</v>
      </c>
      <c r="D110" s="28" t="s">
        <v>57</v>
      </c>
      <c r="E110" s="28">
        <f>INT((I110-C110*365)/30.42)</f>
        <v>7</v>
      </c>
      <c r="F110" s="28" t="s">
        <v>58</v>
      </c>
      <c r="G110" s="28">
        <f>ABS(INT(I110-C110*365-E110*30.42))</f>
        <v>30</v>
      </c>
      <c r="H110" s="29" t="s">
        <v>59</v>
      </c>
      <c r="I110">
        <f>K110/J110</f>
        <v>1338.3469387755101</v>
      </c>
      <c r="J110">
        <f>SUM(J113:J116,J118,J120:J135)</f>
        <v>49</v>
      </c>
      <c r="K110">
        <f>SUM(K113:K116,K118,K120:K135)</f>
        <v>65579</v>
      </c>
      <c r="L110">
        <f>SUM(K113:K116,K118,K120:K135)</f>
        <v>65579</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7</v>
      </c>
      <c r="D113" s="7" t="s">
        <v>57</v>
      </c>
      <c r="E113" s="7">
        <v>6</v>
      </c>
      <c r="F113" s="7" t="s">
        <v>58</v>
      </c>
      <c r="G113" s="7"/>
      <c r="H113" s="8" t="s">
        <v>59</v>
      </c>
      <c r="I113">
        <f>(C113*365)+(E113*30.42)+G113</f>
        <v>2737.52</v>
      </c>
      <c r="J113">
        <f t="shared" ref="J113:J133" si="0">C57</f>
        <v>10</v>
      </c>
      <c r="K113">
        <f>I113*J113</f>
        <v>27375.200000000001</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5</v>
      </c>
      <c r="D115" s="7" t="s">
        <v>57</v>
      </c>
      <c r="E115" s="7">
        <v>8</v>
      </c>
      <c r="F115" s="7" t="s">
        <v>58</v>
      </c>
      <c r="G115" s="7"/>
      <c r="H115" s="8" t="s">
        <v>59</v>
      </c>
      <c r="I115">
        <f t="shared" si="1"/>
        <v>2068.36</v>
      </c>
      <c r="J115">
        <f t="shared" si="0"/>
        <v>1</v>
      </c>
      <c r="K115">
        <f t="shared" si="2"/>
        <v>2068.36</v>
      </c>
    </row>
    <row r="116" spans="1:11" x14ac:dyDescent="0.35">
      <c r="A116" s="4" t="s">
        <v>169</v>
      </c>
      <c r="B116" s="5" t="s">
        <v>256</v>
      </c>
      <c r="C116" s="6">
        <v>3</v>
      </c>
      <c r="D116" s="7" t="s">
        <v>57</v>
      </c>
      <c r="E116" s="7">
        <v>6</v>
      </c>
      <c r="F116" s="7" t="s">
        <v>58</v>
      </c>
      <c r="G116" s="7"/>
      <c r="H116" s="8" t="s">
        <v>59</v>
      </c>
      <c r="I116">
        <f t="shared" si="1"/>
        <v>1277.52</v>
      </c>
      <c r="J116">
        <f t="shared" si="0"/>
        <v>4</v>
      </c>
      <c r="K116">
        <f t="shared" si="2"/>
        <v>5110.08</v>
      </c>
    </row>
    <row r="117" spans="1:11" x14ac:dyDescent="0.35">
      <c r="A117" s="39" t="s">
        <v>257</v>
      </c>
      <c r="B117" s="5" t="s">
        <v>258</v>
      </c>
      <c r="C117" s="6">
        <v>4</v>
      </c>
      <c r="D117" s="7" t="s">
        <v>57</v>
      </c>
      <c r="E117" s="7">
        <v>6</v>
      </c>
      <c r="F117" s="7" t="s">
        <v>58</v>
      </c>
      <c r="G117" s="7"/>
      <c r="H117" s="8" t="s">
        <v>59</v>
      </c>
      <c r="I117">
        <f t="shared" si="1"/>
        <v>1642.52</v>
      </c>
      <c r="J117">
        <f t="shared" si="0"/>
        <v>2</v>
      </c>
      <c r="K117">
        <f t="shared" si="2"/>
        <v>3285.04</v>
      </c>
    </row>
    <row r="118" spans="1:11" ht="31" x14ac:dyDescent="0.35">
      <c r="A118" s="39" t="s">
        <v>170</v>
      </c>
      <c r="B118" s="41" t="s">
        <v>251</v>
      </c>
      <c r="C118" s="6"/>
      <c r="D118" s="7" t="s">
        <v>57</v>
      </c>
      <c r="E118" s="7"/>
      <c r="F118" s="7" t="s">
        <v>58</v>
      </c>
      <c r="G118" s="7"/>
      <c r="H118" s="8" t="s">
        <v>59</v>
      </c>
      <c r="I118">
        <f t="shared" si="1"/>
        <v>0</v>
      </c>
      <c r="J118">
        <f t="shared" si="0"/>
        <v>0</v>
      </c>
      <c r="K118">
        <f t="shared" si="2"/>
        <v>0</v>
      </c>
    </row>
    <row r="119" spans="1:11" x14ac:dyDescent="0.35">
      <c r="A119" s="39" t="s">
        <v>259</v>
      </c>
      <c r="B119" s="41" t="s">
        <v>260</v>
      </c>
      <c r="C119" s="6"/>
      <c r="D119" s="7" t="s">
        <v>57</v>
      </c>
      <c r="E119" s="7"/>
      <c r="F119" s="7" t="s">
        <v>58</v>
      </c>
      <c r="G119" s="7"/>
      <c r="H119" s="8" t="s">
        <v>59</v>
      </c>
      <c r="I119">
        <f t="shared" si="1"/>
        <v>0</v>
      </c>
      <c r="J119">
        <f t="shared" si="0"/>
        <v>0</v>
      </c>
      <c r="K119">
        <f t="shared" si="2"/>
        <v>0</v>
      </c>
    </row>
    <row r="120" spans="1:11" x14ac:dyDescent="0.35">
      <c r="A120" s="39" t="s">
        <v>171</v>
      </c>
      <c r="B120" s="40" t="s">
        <v>5</v>
      </c>
      <c r="C120" s="6"/>
      <c r="D120" s="7" t="s">
        <v>57</v>
      </c>
      <c r="E120" s="7"/>
      <c r="F120" s="7" t="s">
        <v>58</v>
      </c>
      <c r="G120" s="7"/>
      <c r="H120" s="8" t="s">
        <v>59</v>
      </c>
      <c r="I120">
        <f t="shared" si="1"/>
        <v>0</v>
      </c>
      <c r="J120">
        <f t="shared" si="0"/>
        <v>0</v>
      </c>
      <c r="K120">
        <f t="shared" si="2"/>
        <v>0</v>
      </c>
    </row>
    <row r="121" spans="1:11" x14ac:dyDescent="0.35">
      <c r="A121" s="39" t="s">
        <v>172</v>
      </c>
      <c r="B121" s="40" t="s">
        <v>6</v>
      </c>
      <c r="C121" s="6">
        <v>3</v>
      </c>
      <c r="D121" s="7" t="s">
        <v>57</v>
      </c>
      <c r="E121" s="7">
        <v>6</v>
      </c>
      <c r="F121" s="7" t="s">
        <v>58</v>
      </c>
      <c r="G121" s="7"/>
      <c r="H121" s="8" t="s">
        <v>59</v>
      </c>
      <c r="I121">
        <f t="shared" si="1"/>
        <v>1277.52</v>
      </c>
      <c r="J121">
        <f t="shared" si="0"/>
        <v>11</v>
      </c>
      <c r="K121">
        <f t="shared" si="2"/>
        <v>14052.72</v>
      </c>
    </row>
    <row r="122" spans="1:11" s="2" customFormat="1" x14ac:dyDescent="0.35">
      <c r="A122" s="39" t="s">
        <v>173</v>
      </c>
      <c r="B122" s="40" t="s">
        <v>7</v>
      </c>
      <c r="C122" s="6">
        <v>2</v>
      </c>
      <c r="D122" s="7" t="s">
        <v>57</v>
      </c>
      <c r="E122" s="7">
        <v>1</v>
      </c>
      <c r="F122" s="7" t="s">
        <v>58</v>
      </c>
      <c r="G122" s="7"/>
      <c r="H122" s="8" t="s">
        <v>59</v>
      </c>
      <c r="I122">
        <f t="shared" si="1"/>
        <v>760.42</v>
      </c>
      <c r="J122">
        <f t="shared" si="0"/>
        <v>20</v>
      </c>
      <c r="K122">
        <f t="shared" si="2"/>
        <v>15208.4</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c r="D125" s="7" t="s">
        <v>57</v>
      </c>
      <c r="E125" s="7"/>
      <c r="F125" s="7" t="s">
        <v>58</v>
      </c>
      <c r="G125" s="7"/>
      <c r="H125" s="8" t="s">
        <v>59</v>
      </c>
      <c r="I125">
        <f t="shared" si="1"/>
        <v>0</v>
      </c>
      <c r="J125">
        <f t="shared" si="0"/>
        <v>0</v>
      </c>
      <c r="K125">
        <f t="shared" si="2"/>
        <v>0</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c r="D130" s="7" t="s">
        <v>57</v>
      </c>
      <c r="E130" s="7"/>
      <c r="F130" s="7" t="s">
        <v>58</v>
      </c>
      <c r="G130" s="7"/>
      <c r="H130" s="8" t="s">
        <v>59</v>
      </c>
      <c r="I130">
        <f t="shared" si="1"/>
        <v>0</v>
      </c>
      <c r="J130">
        <f t="shared" si="0"/>
        <v>0</v>
      </c>
      <c r="K130">
        <f t="shared" si="2"/>
        <v>0</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1</v>
      </c>
      <c r="D133" s="7" t="s">
        <v>57</v>
      </c>
      <c r="E133" s="7">
        <v>6</v>
      </c>
      <c r="F133" s="7" t="s">
        <v>58</v>
      </c>
      <c r="G133" s="7"/>
      <c r="H133" s="8" t="s">
        <v>59</v>
      </c>
      <c r="I133">
        <f t="shared" si="1"/>
        <v>547.52</v>
      </c>
      <c r="J133">
        <f t="shared" si="0"/>
        <v>1</v>
      </c>
      <c r="K133">
        <f t="shared" si="2"/>
        <v>547.52</v>
      </c>
    </row>
    <row r="134" spans="1:12" ht="31" x14ac:dyDescent="0.35">
      <c r="A134" s="39"/>
      <c r="B134" s="41" t="s">
        <v>271</v>
      </c>
      <c r="C134" s="6"/>
      <c r="D134" s="7" t="s">
        <v>57</v>
      </c>
      <c r="E134" s="7"/>
      <c r="F134" s="7" t="s">
        <v>58</v>
      </c>
      <c r="G134" s="7"/>
      <c r="H134" s="8" t="s">
        <v>59</v>
      </c>
      <c r="I134">
        <f t="shared" ref="I134" si="3">(C134*365)+(E134*30.42)+G134</f>
        <v>0</v>
      </c>
      <c r="K134">
        <f t="shared" ref="K134" si="4">I134*J134</f>
        <v>0</v>
      </c>
    </row>
    <row r="135" spans="1:12" x14ac:dyDescent="0.35">
      <c r="A135" s="39" t="s">
        <v>234</v>
      </c>
      <c r="B135" s="40" t="s">
        <v>70</v>
      </c>
      <c r="C135" s="6">
        <v>1</v>
      </c>
      <c r="D135" s="7" t="s">
        <v>57</v>
      </c>
      <c r="E135" s="7">
        <v>8</v>
      </c>
      <c r="F135" s="7" t="s">
        <v>58</v>
      </c>
      <c r="G135" s="7"/>
      <c r="H135" s="8" t="s">
        <v>59</v>
      </c>
      <c r="I135">
        <f t="shared" si="1"/>
        <v>608.36</v>
      </c>
      <c r="J135">
        <f t="shared" ref="J135" si="5">C81</f>
        <v>2</v>
      </c>
      <c r="K135">
        <f t="shared" si="2"/>
        <v>1216.72</v>
      </c>
    </row>
    <row r="136" spans="1:12" x14ac:dyDescent="0.35">
      <c r="A136" s="4">
        <v>10</v>
      </c>
      <c r="B136" s="5" t="s">
        <v>43</v>
      </c>
      <c r="C136" s="27">
        <f>INT(I136/365)</f>
        <v>0</v>
      </c>
      <c r="D136" s="28" t="s">
        <v>57</v>
      </c>
      <c r="E136" s="28">
        <f>INT((I136-C136*365)/30.42)</f>
        <v>4</v>
      </c>
      <c r="F136" s="28" t="s">
        <v>58</v>
      </c>
      <c r="G136" s="28">
        <f>ABS(INT(I136-C136*365-E136*30.42))</f>
        <v>18</v>
      </c>
      <c r="H136" s="29" t="s">
        <v>59</v>
      </c>
      <c r="I136">
        <f>K136/J136</f>
        <v>139.85294117647058</v>
      </c>
      <c r="J136">
        <f>SUM(J138:J146)</f>
        <v>34</v>
      </c>
      <c r="K136">
        <f>SUM(K138:K146)</f>
        <v>4755</v>
      </c>
      <c r="L136">
        <f>SUM(K138:K146)</f>
        <v>4755</v>
      </c>
    </row>
    <row r="137" spans="1:12" x14ac:dyDescent="0.35">
      <c r="A137" s="4" t="s">
        <v>56</v>
      </c>
      <c r="B137" s="5" t="s">
        <v>84</v>
      </c>
      <c r="C137" s="6"/>
      <c r="D137" s="7"/>
      <c r="E137" s="7"/>
      <c r="F137" s="7"/>
      <c r="G137" s="7"/>
      <c r="H137" s="8"/>
    </row>
    <row r="138" spans="1:12" x14ac:dyDescent="0.35">
      <c r="A138" s="4" t="s">
        <v>85</v>
      </c>
      <c r="B138" s="5" t="s">
        <v>2</v>
      </c>
      <c r="C138" s="6"/>
      <c r="D138" s="7" t="s">
        <v>57</v>
      </c>
      <c r="E138" s="7">
        <v>9</v>
      </c>
      <c r="F138" s="7" t="s">
        <v>58</v>
      </c>
      <c r="G138" s="7">
        <v>10</v>
      </c>
      <c r="H138" s="8" t="s">
        <v>59</v>
      </c>
      <c r="I138">
        <f>(C138*365)+(E138*30.42)+G138</f>
        <v>283.78000000000003</v>
      </c>
      <c r="J138">
        <f>J113</f>
        <v>10</v>
      </c>
      <c r="K138">
        <f>I138*J138</f>
        <v>2837.8</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c r="F140" s="7" t="s">
        <v>58</v>
      </c>
      <c r="G140" s="7"/>
      <c r="H140" s="8" t="s">
        <v>59</v>
      </c>
      <c r="I140">
        <f t="shared" si="6"/>
        <v>0</v>
      </c>
      <c r="J140">
        <v>0</v>
      </c>
      <c r="K140">
        <f t="shared" ref="K140:K146" si="7">I140*J140</f>
        <v>0</v>
      </c>
    </row>
    <row r="141" spans="1:12" x14ac:dyDescent="0.35">
      <c r="A141" s="4" t="s">
        <v>98</v>
      </c>
      <c r="B141" s="5" t="s">
        <v>261</v>
      </c>
      <c r="C141" s="6"/>
      <c r="D141" s="7" t="s">
        <v>57</v>
      </c>
      <c r="E141" s="7">
        <v>5</v>
      </c>
      <c r="F141" s="7" t="s">
        <v>58</v>
      </c>
      <c r="G141" s="7">
        <v>23</v>
      </c>
      <c r="H141" s="8" t="s">
        <v>59</v>
      </c>
      <c r="I141">
        <f t="shared" si="6"/>
        <v>175.10000000000002</v>
      </c>
      <c r="J141">
        <f>J116</f>
        <v>4</v>
      </c>
      <c r="K141">
        <f t="shared" si="7"/>
        <v>700.40000000000009</v>
      </c>
    </row>
    <row r="142" spans="1:12" ht="31" x14ac:dyDescent="0.35">
      <c r="A142" s="4" t="s">
        <v>99</v>
      </c>
      <c r="B142" s="11" t="s">
        <v>106</v>
      </c>
      <c r="C142" s="6"/>
      <c r="D142" s="7" t="s">
        <v>57</v>
      </c>
      <c r="E142" s="7"/>
      <c r="F142" s="7" t="s">
        <v>58</v>
      </c>
      <c r="G142" s="7"/>
      <c r="H142" s="8" t="s">
        <v>59</v>
      </c>
      <c r="I142">
        <f t="shared" si="6"/>
        <v>0</v>
      </c>
      <c r="J142">
        <f>J118</f>
        <v>0</v>
      </c>
      <c r="K142">
        <f t="shared" si="7"/>
        <v>0</v>
      </c>
    </row>
    <row r="143" spans="1:12" x14ac:dyDescent="0.35">
      <c r="A143" s="4" t="s">
        <v>100</v>
      </c>
      <c r="B143" s="5" t="s">
        <v>5</v>
      </c>
      <c r="C143" s="6"/>
      <c r="D143" s="7" t="s">
        <v>57</v>
      </c>
      <c r="E143" s="7"/>
      <c r="F143" s="7" t="s">
        <v>58</v>
      </c>
      <c r="G143" s="7"/>
      <c r="H143" s="8" t="s">
        <v>59</v>
      </c>
      <c r="I143">
        <f t="shared" si="6"/>
        <v>0</v>
      </c>
      <c r="J143">
        <f>J120</f>
        <v>0</v>
      </c>
      <c r="K143">
        <f t="shared" si="7"/>
        <v>0</v>
      </c>
    </row>
    <row r="144" spans="1:12" x14ac:dyDescent="0.35">
      <c r="A144" s="4" t="s">
        <v>101</v>
      </c>
      <c r="B144" s="5" t="s">
        <v>6</v>
      </c>
      <c r="C144" s="6"/>
      <c r="D144" s="7" t="s">
        <v>57</v>
      </c>
      <c r="E144" s="7"/>
      <c r="F144" s="7" t="s">
        <v>58</v>
      </c>
      <c r="G144" s="7"/>
      <c r="H144" s="8" t="s">
        <v>59</v>
      </c>
      <c r="I144">
        <f t="shared" si="6"/>
        <v>0</v>
      </c>
      <c r="J144">
        <v>0</v>
      </c>
      <c r="K144">
        <f t="shared" si="7"/>
        <v>0</v>
      </c>
    </row>
    <row r="145" spans="1:12" x14ac:dyDescent="0.35">
      <c r="A145" s="4" t="s">
        <v>102</v>
      </c>
      <c r="B145" s="5" t="s">
        <v>7</v>
      </c>
      <c r="C145" s="6"/>
      <c r="D145" s="7" t="s">
        <v>57</v>
      </c>
      <c r="E145" s="7">
        <v>2</v>
      </c>
      <c r="F145" s="7" t="s">
        <v>58</v>
      </c>
      <c r="G145" s="7"/>
      <c r="H145" s="8" t="s">
        <v>59</v>
      </c>
      <c r="I145">
        <f t="shared" si="6"/>
        <v>60.84</v>
      </c>
      <c r="J145">
        <f>J122</f>
        <v>20</v>
      </c>
      <c r="K145">
        <f t="shared" si="7"/>
        <v>1216.8000000000002</v>
      </c>
    </row>
    <row r="146" spans="1:12" x14ac:dyDescent="0.35">
      <c r="A146" s="4" t="s">
        <v>103</v>
      </c>
      <c r="B146" s="5" t="s">
        <v>70</v>
      </c>
      <c r="C146" s="6"/>
      <c r="D146" s="7" t="s">
        <v>57</v>
      </c>
      <c r="E146" s="7"/>
      <c r="F146" s="7" t="s">
        <v>58</v>
      </c>
      <c r="G146" s="7"/>
      <c r="H146" s="8" t="s">
        <v>59</v>
      </c>
      <c r="I146">
        <f t="shared" si="6"/>
        <v>0</v>
      </c>
      <c r="J146">
        <v>0</v>
      </c>
      <c r="K146">
        <f t="shared" si="7"/>
        <v>0</v>
      </c>
    </row>
    <row r="147" spans="1:12" x14ac:dyDescent="0.35">
      <c r="A147" s="4">
        <v>11</v>
      </c>
      <c r="B147" s="5" t="s">
        <v>44</v>
      </c>
      <c r="C147" s="108">
        <v>59</v>
      </c>
      <c r="D147" s="106"/>
      <c r="E147" s="106"/>
      <c r="F147" s="106"/>
      <c r="G147" s="106"/>
      <c r="H147" s="107"/>
    </row>
    <row r="148" spans="1:12" x14ac:dyDescent="0.35">
      <c r="A148" s="4">
        <v>12</v>
      </c>
      <c r="B148" s="5" t="s">
        <v>45</v>
      </c>
      <c r="C148" s="27">
        <f>INT(I148/365)</f>
        <v>2</v>
      </c>
      <c r="D148" s="28" t="s">
        <v>57</v>
      </c>
      <c r="E148" s="28">
        <f>INT((I148-C148*365)/30.42)</f>
        <v>6</v>
      </c>
      <c r="F148" s="28" t="s">
        <v>58</v>
      </c>
      <c r="G148" s="28">
        <f>ABS(INT(I148-C148*365-E148*30.42))</f>
        <v>29</v>
      </c>
      <c r="H148" s="29" t="s">
        <v>59</v>
      </c>
      <c r="I148">
        <f>K148/J148</f>
        <v>941.95483870967735</v>
      </c>
      <c r="J148">
        <f>SUM(J150:J153,J155,J157:J172)</f>
        <v>31</v>
      </c>
      <c r="K148">
        <f>SUM(K150:K153,K155,K157:K172)</f>
        <v>29200.6</v>
      </c>
      <c r="L148">
        <f>SUM(K150:K172)</f>
        <v>29200.6</v>
      </c>
    </row>
    <row r="149" spans="1:12" x14ac:dyDescent="0.35">
      <c r="A149" s="4" t="s">
        <v>182</v>
      </c>
      <c r="B149" s="5" t="s">
        <v>84</v>
      </c>
      <c r="C149" s="6"/>
      <c r="D149" s="7"/>
      <c r="E149" s="7"/>
      <c r="F149" s="7"/>
      <c r="G149" s="7"/>
      <c r="H149" s="8"/>
    </row>
    <row r="150" spans="1:12" x14ac:dyDescent="0.35">
      <c r="A150" s="4" t="s">
        <v>183</v>
      </c>
      <c r="B150" s="5" t="s">
        <v>2</v>
      </c>
      <c r="C150" s="6">
        <v>8</v>
      </c>
      <c r="D150" s="7" t="s">
        <v>57</v>
      </c>
      <c r="E150" s="7"/>
      <c r="F150" s="7" t="s">
        <v>58</v>
      </c>
      <c r="G150" s="7"/>
      <c r="H150" s="8" t="s">
        <v>59</v>
      </c>
      <c r="I150">
        <f>(C150*365)+(E150*30.42)+G150</f>
        <v>2920</v>
      </c>
      <c r="J150">
        <f>C174</f>
        <v>3</v>
      </c>
      <c r="K150">
        <f>I150*J150</f>
        <v>8760</v>
      </c>
    </row>
    <row r="151" spans="1:12" x14ac:dyDescent="0.35">
      <c r="A151" s="4" t="s">
        <v>184</v>
      </c>
      <c r="B151" s="5" t="s">
        <v>3</v>
      </c>
      <c r="C151" s="6"/>
      <c r="D151" s="7" t="s">
        <v>57</v>
      </c>
      <c r="E151" s="7"/>
      <c r="F151" s="7" t="s">
        <v>58</v>
      </c>
      <c r="G151" s="7"/>
      <c r="H151" s="8" t="s">
        <v>59</v>
      </c>
      <c r="I151">
        <f t="shared" ref="I151:I164" si="8">(C151*365)+(E151*30.42)+G151</f>
        <v>0</v>
      </c>
      <c r="J151">
        <f>C175</f>
        <v>0</v>
      </c>
      <c r="K151">
        <f t="shared" ref="K151:K172" si="9">I151*J151</f>
        <v>0</v>
      </c>
    </row>
    <row r="152" spans="1:12" x14ac:dyDescent="0.35">
      <c r="A152" s="4" t="s">
        <v>185</v>
      </c>
      <c r="B152" s="5" t="s">
        <v>4</v>
      </c>
      <c r="C152" s="6"/>
      <c r="D152" s="7" t="s">
        <v>57</v>
      </c>
      <c r="E152" s="7"/>
      <c r="F152" s="7" t="s">
        <v>58</v>
      </c>
      <c r="G152" s="7"/>
      <c r="H152" s="8" t="s">
        <v>59</v>
      </c>
      <c r="I152">
        <f t="shared" si="8"/>
        <v>0</v>
      </c>
      <c r="J152">
        <f>C176</f>
        <v>0</v>
      </c>
      <c r="K152">
        <f t="shared" si="9"/>
        <v>0</v>
      </c>
    </row>
    <row r="153" spans="1:12" x14ac:dyDescent="0.35">
      <c r="A153" s="39" t="s">
        <v>186</v>
      </c>
      <c r="B153" s="40" t="s">
        <v>243</v>
      </c>
      <c r="C153" s="6">
        <v>3</v>
      </c>
      <c r="D153" s="7" t="s">
        <v>57</v>
      </c>
      <c r="E153" s="7">
        <v>1</v>
      </c>
      <c r="F153" s="7" t="s">
        <v>58</v>
      </c>
      <c r="G153" s="7"/>
      <c r="H153" s="8" t="s">
        <v>59</v>
      </c>
      <c r="I153">
        <f t="shared" si="8"/>
        <v>1125.42</v>
      </c>
      <c r="J153">
        <f>C177</f>
        <v>1</v>
      </c>
      <c r="K153">
        <f t="shared" si="9"/>
        <v>1125.42</v>
      </c>
    </row>
    <row r="154" spans="1:12" x14ac:dyDescent="0.35">
      <c r="A154" s="39" t="s">
        <v>262</v>
      </c>
      <c r="B154" s="40" t="s">
        <v>249</v>
      </c>
      <c r="C154" s="6"/>
      <c r="D154" s="7" t="s">
        <v>57</v>
      </c>
      <c r="E154" s="7"/>
      <c r="F154" s="7" t="s">
        <v>58</v>
      </c>
      <c r="G154" s="7"/>
      <c r="H154" s="8" t="s">
        <v>59</v>
      </c>
      <c r="I154">
        <f t="shared" si="8"/>
        <v>0</v>
      </c>
      <c r="J154">
        <f t="shared" ref="J154:J169" si="10">C178</f>
        <v>0</v>
      </c>
      <c r="K154">
        <f t="shared" si="9"/>
        <v>0</v>
      </c>
    </row>
    <row r="155" spans="1:12" ht="31" x14ac:dyDescent="0.35">
      <c r="A155" s="39" t="s">
        <v>187</v>
      </c>
      <c r="B155" s="41" t="s">
        <v>263</v>
      </c>
      <c r="C155" s="6"/>
      <c r="D155" s="7" t="s">
        <v>57</v>
      </c>
      <c r="E155" s="7"/>
      <c r="F155" s="7" t="s">
        <v>58</v>
      </c>
      <c r="G155" s="7"/>
      <c r="H155" s="8" t="s">
        <v>59</v>
      </c>
      <c r="I155">
        <f t="shared" si="8"/>
        <v>0</v>
      </c>
      <c r="J155">
        <f t="shared" si="10"/>
        <v>0</v>
      </c>
      <c r="K155">
        <f t="shared" si="9"/>
        <v>0</v>
      </c>
    </row>
    <row r="156" spans="1:12" x14ac:dyDescent="0.35">
      <c r="A156" s="39" t="s">
        <v>264</v>
      </c>
      <c r="B156" s="41" t="s">
        <v>249</v>
      </c>
      <c r="C156" s="6"/>
      <c r="D156" s="7" t="s">
        <v>57</v>
      </c>
      <c r="E156" s="7"/>
      <c r="F156" s="7" t="s">
        <v>58</v>
      </c>
      <c r="G156" s="7"/>
      <c r="H156" s="8" t="s">
        <v>59</v>
      </c>
      <c r="I156">
        <f t="shared" si="8"/>
        <v>0</v>
      </c>
      <c r="J156">
        <f t="shared" si="10"/>
        <v>0</v>
      </c>
      <c r="K156">
        <f t="shared" si="9"/>
        <v>0</v>
      </c>
    </row>
    <row r="157" spans="1:12" x14ac:dyDescent="0.35">
      <c r="A157" s="39" t="s">
        <v>188</v>
      </c>
      <c r="B157" s="40" t="s">
        <v>5</v>
      </c>
      <c r="C157" s="6"/>
      <c r="D157" s="7" t="s">
        <v>57</v>
      </c>
      <c r="E157" s="7"/>
      <c r="F157" s="7" t="s">
        <v>58</v>
      </c>
      <c r="G157" s="7"/>
      <c r="H157" s="8" t="s">
        <v>59</v>
      </c>
      <c r="I157">
        <f t="shared" si="8"/>
        <v>0</v>
      </c>
      <c r="J157">
        <f t="shared" si="10"/>
        <v>0</v>
      </c>
      <c r="K157">
        <f t="shared" si="9"/>
        <v>0</v>
      </c>
    </row>
    <row r="158" spans="1:12" x14ac:dyDescent="0.35">
      <c r="A158" s="39" t="s">
        <v>189</v>
      </c>
      <c r="B158" s="40" t="s">
        <v>6</v>
      </c>
      <c r="C158" s="6">
        <v>2</v>
      </c>
      <c r="D158" s="7" t="s">
        <v>57</v>
      </c>
      <c r="E158" s="7">
        <v>10</v>
      </c>
      <c r="F158" s="7" t="s">
        <v>58</v>
      </c>
      <c r="G158" s="7"/>
      <c r="H158" s="8" t="s">
        <v>59</v>
      </c>
      <c r="I158">
        <f t="shared" si="8"/>
        <v>1034.2</v>
      </c>
      <c r="J158">
        <f t="shared" si="10"/>
        <v>13</v>
      </c>
      <c r="K158">
        <f t="shared" si="9"/>
        <v>13444.6</v>
      </c>
    </row>
    <row r="159" spans="1:12" x14ac:dyDescent="0.35">
      <c r="A159" s="39" t="s">
        <v>190</v>
      </c>
      <c r="B159" s="40" t="s">
        <v>7</v>
      </c>
      <c r="C159" s="6">
        <v>1</v>
      </c>
      <c r="D159" s="7" t="s">
        <v>57</v>
      </c>
      <c r="E159" s="7">
        <v>3</v>
      </c>
      <c r="F159" s="7" t="s">
        <v>58</v>
      </c>
      <c r="G159" s="7"/>
      <c r="H159" s="8" t="s">
        <v>59</v>
      </c>
      <c r="I159">
        <f t="shared" si="8"/>
        <v>456.26</v>
      </c>
      <c r="J159">
        <f t="shared" si="10"/>
        <v>12</v>
      </c>
      <c r="K159">
        <f t="shared" si="9"/>
        <v>5475.12</v>
      </c>
    </row>
    <row r="160" spans="1:12" x14ac:dyDescent="0.35">
      <c r="A160" s="39" t="s">
        <v>191</v>
      </c>
      <c r="B160" s="40" t="s">
        <v>8</v>
      </c>
      <c r="C160" s="6"/>
      <c r="D160" s="7" t="s">
        <v>57</v>
      </c>
      <c r="E160" s="7"/>
      <c r="F160" s="7" t="s">
        <v>58</v>
      </c>
      <c r="G160" s="7"/>
      <c r="H160" s="8" t="s">
        <v>59</v>
      </c>
      <c r="I160">
        <f t="shared" si="8"/>
        <v>0</v>
      </c>
      <c r="J160">
        <f t="shared" si="10"/>
        <v>0</v>
      </c>
      <c r="K160">
        <f t="shared" si="9"/>
        <v>0</v>
      </c>
    </row>
    <row r="161" spans="1:11" x14ac:dyDescent="0.35">
      <c r="A161" s="39" t="s">
        <v>192</v>
      </c>
      <c r="B161" s="40" t="s">
        <v>9</v>
      </c>
      <c r="C161" s="6"/>
      <c r="D161" s="7" t="s">
        <v>57</v>
      </c>
      <c r="E161" s="7"/>
      <c r="F161" s="7" t="s">
        <v>58</v>
      </c>
      <c r="G161" s="7"/>
      <c r="H161" s="8" t="s">
        <v>59</v>
      </c>
      <c r="I161">
        <f t="shared" si="8"/>
        <v>0</v>
      </c>
      <c r="J161">
        <f t="shared" si="10"/>
        <v>0</v>
      </c>
      <c r="K161">
        <f t="shared" si="9"/>
        <v>0</v>
      </c>
    </row>
    <row r="162" spans="1:11" x14ac:dyDescent="0.35">
      <c r="A162" s="39" t="s">
        <v>193</v>
      </c>
      <c r="B162" s="40" t="s">
        <v>10</v>
      </c>
      <c r="C162" s="6"/>
      <c r="D162" s="7" t="s">
        <v>57</v>
      </c>
      <c r="E162" s="7"/>
      <c r="F162" s="7" t="s">
        <v>58</v>
      </c>
      <c r="G162" s="7"/>
      <c r="H162" s="8" t="s">
        <v>59</v>
      </c>
      <c r="I162">
        <f t="shared" si="8"/>
        <v>0</v>
      </c>
      <c r="J162">
        <f t="shared" si="10"/>
        <v>0</v>
      </c>
      <c r="K162">
        <f t="shared" si="9"/>
        <v>0</v>
      </c>
    </row>
    <row r="163" spans="1:11" x14ac:dyDescent="0.35">
      <c r="A163" s="39" t="s">
        <v>194</v>
      </c>
      <c r="B163" s="40" t="s">
        <v>11</v>
      </c>
      <c r="C163" s="6"/>
      <c r="D163" s="7" t="s">
        <v>57</v>
      </c>
      <c r="E163" s="7"/>
      <c r="F163" s="7" t="s">
        <v>58</v>
      </c>
      <c r="G163" s="7"/>
      <c r="H163" s="8" t="s">
        <v>59</v>
      </c>
      <c r="I163">
        <f t="shared" si="8"/>
        <v>0</v>
      </c>
      <c r="J163">
        <f t="shared" si="10"/>
        <v>0</v>
      </c>
      <c r="K163">
        <f t="shared" si="9"/>
        <v>0</v>
      </c>
    </row>
    <row r="164" spans="1:11" x14ac:dyDescent="0.35">
      <c r="A164" s="39" t="s">
        <v>195</v>
      </c>
      <c r="B164" s="40" t="s">
        <v>12</v>
      </c>
      <c r="C164" s="6"/>
      <c r="D164" s="7" t="s">
        <v>57</v>
      </c>
      <c r="E164" s="7"/>
      <c r="F164" s="7" t="s">
        <v>58</v>
      </c>
      <c r="G164" s="7"/>
      <c r="H164" s="8" t="s">
        <v>59</v>
      </c>
      <c r="I164">
        <f t="shared" si="8"/>
        <v>0</v>
      </c>
      <c r="J164">
        <f t="shared" si="10"/>
        <v>0</v>
      </c>
      <c r="K164">
        <f t="shared" si="9"/>
        <v>0</v>
      </c>
    </row>
    <row r="165" spans="1:11" x14ac:dyDescent="0.35">
      <c r="A165" s="39" t="s">
        <v>196</v>
      </c>
      <c r="B165" s="40" t="s">
        <v>13</v>
      </c>
      <c r="C165" s="6"/>
      <c r="D165" s="7" t="s">
        <v>57</v>
      </c>
      <c r="E165" s="7"/>
      <c r="F165" s="7" t="s">
        <v>58</v>
      </c>
      <c r="G165" s="7"/>
      <c r="H165" s="8" t="s">
        <v>59</v>
      </c>
      <c r="I165">
        <f>(C165*365)+(E165*30.42)+G165</f>
        <v>0</v>
      </c>
      <c r="J165">
        <f t="shared" si="10"/>
        <v>0</v>
      </c>
      <c r="K165">
        <f t="shared" si="9"/>
        <v>0</v>
      </c>
    </row>
    <row r="166" spans="1:11" x14ac:dyDescent="0.35">
      <c r="A166" s="39" t="s">
        <v>197</v>
      </c>
      <c r="B166" s="41" t="s">
        <v>214</v>
      </c>
      <c r="C166" s="6"/>
      <c r="D166" s="7" t="s">
        <v>57</v>
      </c>
      <c r="E166" s="7"/>
      <c r="F166" s="7" t="s">
        <v>58</v>
      </c>
      <c r="G166" s="7"/>
      <c r="H166" s="8" t="s">
        <v>59</v>
      </c>
      <c r="I166">
        <f t="shared" ref="I166:I172" si="11">(C166*365)+(E166*30.42)+G166</f>
        <v>0</v>
      </c>
      <c r="J166">
        <f t="shared" si="10"/>
        <v>0</v>
      </c>
      <c r="K166">
        <f t="shared" si="9"/>
        <v>0</v>
      </c>
    </row>
    <row r="167" spans="1:11" x14ac:dyDescent="0.35">
      <c r="A167" s="39" t="s">
        <v>198</v>
      </c>
      <c r="B167" s="41" t="s">
        <v>215</v>
      </c>
      <c r="C167" s="6"/>
      <c r="D167" s="7" t="s">
        <v>57</v>
      </c>
      <c r="E167" s="7"/>
      <c r="F167" s="7" t="s">
        <v>58</v>
      </c>
      <c r="G167" s="7"/>
      <c r="H167" s="8" t="s">
        <v>59</v>
      </c>
      <c r="I167">
        <f t="shared" si="11"/>
        <v>0</v>
      </c>
      <c r="J167">
        <f t="shared" si="10"/>
        <v>0</v>
      </c>
      <c r="K167">
        <f t="shared" si="9"/>
        <v>0</v>
      </c>
    </row>
    <row r="168" spans="1:11" x14ac:dyDescent="0.35">
      <c r="A168" s="39" t="s">
        <v>235</v>
      </c>
      <c r="B168" s="41" t="s">
        <v>216</v>
      </c>
      <c r="C168" s="6"/>
      <c r="D168" s="7" t="s">
        <v>57</v>
      </c>
      <c r="E168" s="7"/>
      <c r="F168" s="7" t="s">
        <v>58</v>
      </c>
      <c r="G168" s="7"/>
      <c r="H168" s="8" t="s">
        <v>59</v>
      </c>
      <c r="I168">
        <f t="shared" si="11"/>
        <v>0</v>
      </c>
      <c r="J168">
        <f t="shared" si="10"/>
        <v>0</v>
      </c>
      <c r="K168">
        <f t="shared" si="9"/>
        <v>0</v>
      </c>
    </row>
    <row r="169" spans="1:11" ht="31" x14ac:dyDescent="0.35">
      <c r="A169" s="39" t="s">
        <v>236</v>
      </c>
      <c r="B169" s="41" t="s">
        <v>221</v>
      </c>
      <c r="C169" s="6"/>
      <c r="D169" s="7" t="s">
        <v>57</v>
      </c>
      <c r="E169" s="7"/>
      <c r="F169" s="7" t="s">
        <v>58</v>
      </c>
      <c r="G169" s="7"/>
      <c r="H169" s="8" t="s">
        <v>59</v>
      </c>
      <c r="I169">
        <f t="shared" si="11"/>
        <v>0</v>
      </c>
      <c r="J169">
        <f t="shared" si="10"/>
        <v>0</v>
      </c>
      <c r="K169">
        <f t="shared" si="9"/>
        <v>0</v>
      </c>
    </row>
    <row r="170" spans="1:11" ht="31" x14ac:dyDescent="0.35">
      <c r="A170" s="39" t="s">
        <v>237</v>
      </c>
      <c r="B170" s="41" t="s">
        <v>69</v>
      </c>
      <c r="C170" s="6"/>
      <c r="D170" s="7" t="s">
        <v>57</v>
      </c>
      <c r="E170" s="7">
        <v>5</v>
      </c>
      <c r="F170" s="7" t="s">
        <v>58</v>
      </c>
      <c r="G170" s="7"/>
      <c r="H170" s="8" t="s">
        <v>59</v>
      </c>
      <c r="I170">
        <f>(C170*365)+(E170*30.42)+G170</f>
        <v>152.10000000000002</v>
      </c>
      <c r="J170">
        <f>C194</f>
        <v>1</v>
      </c>
      <c r="K170">
        <f>I170*J170</f>
        <v>152.10000000000002</v>
      </c>
    </row>
    <row r="171" spans="1:11" ht="31" x14ac:dyDescent="0.35">
      <c r="A171" s="39"/>
      <c r="B171" s="41" t="s">
        <v>271</v>
      </c>
      <c r="C171" s="6"/>
      <c r="D171" s="7" t="s">
        <v>57</v>
      </c>
      <c r="E171" s="7"/>
      <c r="F171" s="7" t="s">
        <v>58</v>
      </c>
      <c r="G171" s="7"/>
      <c r="H171" s="8" t="s">
        <v>59</v>
      </c>
      <c r="I171">
        <f>(C171*365)+(E171*30.42)+G171</f>
        <v>0</v>
      </c>
      <c r="J171">
        <f>C195</f>
        <v>0</v>
      </c>
      <c r="K171">
        <f>I171*J171</f>
        <v>0</v>
      </c>
    </row>
    <row r="172" spans="1:11" x14ac:dyDescent="0.35">
      <c r="A172" s="39" t="s">
        <v>238</v>
      </c>
      <c r="B172" s="40" t="s">
        <v>70</v>
      </c>
      <c r="C172" s="6"/>
      <c r="D172" s="7" t="s">
        <v>57</v>
      </c>
      <c r="E172" s="7">
        <v>8</v>
      </c>
      <c r="F172" s="7" t="s">
        <v>58</v>
      </c>
      <c r="G172" s="7"/>
      <c r="H172" s="8" t="s">
        <v>59</v>
      </c>
      <c r="I172">
        <f t="shared" si="11"/>
        <v>243.36</v>
      </c>
      <c r="J172">
        <f>C196</f>
        <v>1</v>
      </c>
      <c r="K172">
        <f t="shared" si="9"/>
        <v>243.36</v>
      </c>
    </row>
    <row r="173" spans="1:11" x14ac:dyDescent="0.35">
      <c r="A173" s="4">
        <v>13</v>
      </c>
      <c r="B173" s="5" t="s">
        <v>87</v>
      </c>
      <c r="C173" s="109">
        <f>SUM(C174:H177,C179,C181:H196)</f>
        <v>31</v>
      </c>
      <c r="D173" s="110"/>
      <c r="E173" s="110"/>
      <c r="F173" s="110"/>
      <c r="G173" s="110"/>
      <c r="H173" s="111"/>
      <c r="I173" s="30">
        <f>C39</f>
        <v>0</v>
      </c>
    </row>
    <row r="174" spans="1:11" x14ac:dyDescent="0.35">
      <c r="A174" s="4" t="s">
        <v>68</v>
      </c>
      <c r="B174" s="5" t="s">
        <v>2</v>
      </c>
      <c r="C174" s="115">
        <v>3</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c r="D176" s="115"/>
      <c r="E176" s="115"/>
      <c r="F176" s="115"/>
      <c r="G176" s="115"/>
      <c r="H176" s="115"/>
    </row>
    <row r="177" spans="1:8" x14ac:dyDescent="0.35">
      <c r="A177" s="39" t="s">
        <v>201</v>
      </c>
      <c r="B177" s="40" t="s">
        <v>243</v>
      </c>
      <c r="C177" s="115">
        <v>1</v>
      </c>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c r="D181" s="115"/>
      <c r="E181" s="115"/>
      <c r="F181" s="115"/>
      <c r="G181" s="115"/>
      <c r="H181" s="115"/>
    </row>
    <row r="182" spans="1:8" x14ac:dyDescent="0.35">
      <c r="A182" s="39" t="s">
        <v>204</v>
      </c>
      <c r="B182" s="40" t="s">
        <v>6</v>
      </c>
      <c r="C182" s="115">
        <v>13</v>
      </c>
      <c r="D182" s="115"/>
      <c r="E182" s="115"/>
      <c r="F182" s="115"/>
      <c r="G182" s="115"/>
      <c r="H182" s="115"/>
    </row>
    <row r="183" spans="1:8" x14ac:dyDescent="0.35">
      <c r="A183" s="39" t="s">
        <v>205</v>
      </c>
      <c r="B183" s="40" t="s">
        <v>7</v>
      </c>
      <c r="C183" s="115">
        <v>12</v>
      </c>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1</v>
      </c>
      <c r="D194" s="115"/>
      <c r="E194" s="115"/>
      <c r="F194" s="115"/>
      <c r="G194" s="115"/>
      <c r="H194" s="115"/>
    </row>
    <row r="195" spans="1:8" ht="31" x14ac:dyDescent="0.35">
      <c r="A195" s="39"/>
      <c r="B195" s="41" t="s">
        <v>271</v>
      </c>
      <c r="C195" s="115"/>
      <c r="D195" s="115"/>
      <c r="E195" s="115"/>
      <c r="F195" s="115"/>
      <c r="G195" s="115"/>
      <c r="H195" s="115"/>
    </row>
    <row r="196" spans="1:8" x14ac:dyDescent="0.35">
      <c r="A196" s="39" t="s">
        <v>242</v>
      </c>
      <c r="B196" s="40" t="s">
        <v>70</v>
      </c>
      <c r="C196" s="115">
        <v>1</v>
      </c>
      <c r="D196" s="115"/>
      <c r="E196" s="115"/>
      <c r="F196" s="115"/>
      <c r="G196" s="115"/>
      <c r="H196" s="115"/>
    </row>
  </sheetData>
  <mergeCells count="123">
    <mergeCell ref="C40:H40"/>
    <mergeCell ref="C45:H45"/>
    <mergeCell ref="C55:H55"/>
    <mergeCell ref="C54:H54"/>
    <mergeCell ref="C48:H48"/>
    <mergeCell ref="C41:H41"/>
    <mergeCell ref="C42:H42"/>
    <mergeCell ref="C43:H43"/>
    <mergeCell ref="C44:H44"/>
    <mergeCell ref="C47:H47"/>
    <mergeCell ref="C46:H46"/>
    <mergeCell ref="C49:H49"/>
    <mergeCell ref="C50:H50"/>
    <mergeCell ref="C51:H51"/>
    <mergeCell ref="C52:H52"/>
    <mergeCell ref="C53:H53"/>
    <mergeCell ref="C12:H12"/>
    <mergeCell ref="C95:H95"/>
    <mergeCell ref="C96:H96"/>
    <mergeCell ref="C97:H97"/>
    <mergeCell ref="C24:H24"/>
    <mergeCell ref="C104:H104"/>
    <mergeCell ref="C105:H105"/>
    <mergeCell ref="C106:H106"/>
    <mergeCell ref="C107:H107"/>
    <mergeCell ref="C94:H94"/>
    <mergeCell ref="C88:H88"/>
    <mergeCell ref="C89:H89"/>
    <mergeCell ref="C90:H90"/>
    <mergeCell ref="C91:H91"/>
    <mergeCell ref="C98:H98"/>
    <mergeCell ref="C99:H99"/>
    <mergeCell ref="C100:H100"/>
    <mergeCell ref="C101:H101"/>
    <mergeCell ref="C102:H102"/>
    <mergeCell ref="C103:H103"/>
    <mergeCell ref="C13:H13"/>
    <mergeCell ref="C14:H14"/>
    <mergeCell ref="C15:H15"/>
    <mergeCell ref="C18:H18"/>
    <mergeCell ref="C16:H16"/>
    <mergeCell ref="C17:H17"/>
    <mergeCell ref="C37:H37"/>
    <mergeCell ref="C38:H38"/>
    <mergeCell ref="C39:H39"/>
    <mergeCell ref="C19:H19"/>
    <mergeCell ref="C25:H25"/>
    <mergeCell ref="C26:H26"/>
    <mergeCell ref="C27:H27"/>
    <mergeCell ref="C28:H28"/>
    <mergeCell ref="C29:H29"/>
    <mergeCell ref="C30:H30"/>
    <mergeCell ref="C31:H31"/>
    <mergeCell ref="C32:H32"/>
    <mergeCell ref="C33:H33"/>
    <mergeCell ref="C34:H34"/>
    <mergeCell ref="C20:H20"/>
    <mergeCell ref="C21:H21"/>
    <mergeCell ref="C22:H22"/>
    <mergeCell ref="C35:H35"/>
    <mergeCell ref="C23:H23"/>
    <mergeCell ref="C36:H36"/>
    <mergeCell ref="C67:H67"/>
    <mergeCell ref="C56:H56"/>
    <mergeCell ref="C57:H57"/>
    <mergeCell ref="C58:H58"/>
    <mergeCell ref="C59:H59"/>
    <mergeCell ref="C60:H60"/>
    <mergeCell ref="C61:H61"/>
    <mergeCell ref="C62:H62"/>
    <mergeCell ref="C63:H63"/>
    <mergeCell ref="C64:H64"/>
    <mergeCell ref="C65:H65"/>
    <mergeCell ref="C66:H66"/>
    <mergeCell ref="C81:H81"/>
    <mergeCell ref="C68:H68"/>
    <mergeCell ref="C69:H69"/>
    <mergeCell ref="C70:H70"/>
    <mergeCell ref="C71:H71"/>
    <mergeCell ref="C72:H72"/>
    <mergeCell ref="C73:H73"/>
    <mergeCell ref="C74:H74"/>
    <mergeCell ref="C75:H75"/>
    <mergeCell ref="C76:H76"/>
    <mergeCell ref="C78:H78"/>
    <mergeCell ref="C79:H79"/>
    <mergeCell ref="C77:H77"/>
    <mergeCell ref="C80:H80"/>
    <mergeCell ref="C82:H82"/>
    <mergeCell ref="C83:H83"/>
    <mergeCell ref="C92:H92"/>
    <mergeCell ref="C93:H93"/>
    <mergeCell ref="C177:H177"/>
    <mergeCell ref="C178:H178"/>
    <mergeCell ref="C179:H179"/>
    <mergeCell ref="C180:H180"/>
    <mergeCell ref="C181:H181"/>
    <mergeCell ref="C173:H173"/>
    <mergeCell ref="C174:H174"/>
    <mergeCell ref="C175:H175"/>
    <mergeCell ref="C176:H176"/>
    <mergeCell ref="C84:H84"/>
    <mergeCell ref="C85:H85"/>
    <mergeCell ref="C86:H86"/>
    <mergeCell ref="C87:H87"/>
    <mergeCell ref="C195:H195"/>
    <mergeCell ref="C108:H108"/>
    <mergeCell ref="C109:H109"/>
    <mergeCell ref="C147:H147"/>
    <mergeCell ref="C191:H191"/>
    <mergeCell ref="C192:H192"/>
    <mergeCell ref="C193:H193"/>
    <mergeCell ref="C194:H194"/>
    <mergeCell ref="C196:H196"/>
    <mergeCell ref="C187:H187"/>
    <mergeCell ref="C188:H188"/>
    <mergeCell ref="C189:H189"/>
    <mergeCell ref="C190:H190"/>
    <mergeCell ref="C182:H182"/>
    <mergeCell ref="C183:H183"/>
    <mergeCell ref="C184:H184"/>
    <mergeCell ref="C185:H185"/>
    <mergeCell ref="C186:H186"/>
  </mergeCells>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97"/>
  <sheetViews>
    <sheetView topLeftCell="A124" zoomScale="70" zoomScaleNormal="7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11" x14ac:dyDescent="0.35">
      <c r="A1" s="1"/>
    </row>
    <row r="7" spans="1:11" x14ac:dyDescent="0.35">
      <c r="B7" s="9" t="s">
        <v>284</v>
      </c>
    </row>
    <row r="12" spans="1:11" x14ac:dyDescent="0.35">
      <c r="A12" s="3" t="s">
        <v>60</v>
      </c>
      <c r="B12" s="3" t="s">
        <v>61</v>
      </c>
      <c r="C12" s="112" t="s">
        <v>62</v>
      </c>
      <c r="D12" s="113"/>
      <c r="E12" s="113"/>
      <c r="F12" s="113"/>
      <c r="G12" s="113"/>
      <c r="H12" s="114"/>
    </row>
    <row r="13" spans="1:11" x14ac:dyDescent="0.35">
      <c r="A13" s="4">
        <v>1</v>
      </c>
      <c r="B13" s="5" t="s">
        <v>0</v>
      </c>
      <c r="C13" s="108">
        <v>30</v>
      </c>
      <c r="D13" s="106"/>
      <c r="E13" s="106"/>
      <c r="F13" s="106"/>
      <c r="G13" s="106"/>
      <c r="H13" s="107"/>
    </row>
    <row r="14" spans="1:11" x14ac:dyDescent="0.35">
      <c r="A14" s="4">
        <v>2</v>
      </c>
      <c r="B14" s="5" t="s">
        <v>1</v>
      </c>
      <c r="C14" s="109">
        <f>SUM(C15:H18,C20,C22:H37)</f>
        <v>11</v>
      </c>
      <c r="D14" s="110"/>
      <c r="E14" s="110"/>
      <c r="F14" s="110"/>
      <c r="G14" s="110"/>
      <c r="H14" s="111"/>
      <c r="J14">
        <v>1</v>
      </c>
      <c r="K14" s="31" t="s">
        <v>291</v>
      </c>
    </row>
    <row r="15" spans="1:11" x14ac:dyDescent="0.35">
      <c r="A15" s="4" t="s">
        <v>111</v>
      </c>
      <c r="B15" s="5" t="s">
        <v>2</v>
      </c>
      <c r="C15" s="108">
        <v>1</v>
      </c>
      <c r="D15" s="106"/>
      <c r="E15" s="106"/>
      <c r="F15" s="106"/>
      <c r="G15" s="106"/>
      <c r="H15" s="107"/>
    </row>
    <row r="16" spans="1:11" x14ac:dyDescent="0.35">
      <c r="A16" s="4" t="s">
        <v>112</v>
      </c>
      <c r="B16" s="5" t="s">
        <v>3</v>
      </c>
      <c r="C16" s="108"/>
      <c r="D16" s="106"/>
      <c r="E16" s="106"/>
      <c r="F16" s="106"/>
      <c r="G16" s="106"/>
      <c r="H16" s="107"/>
    </row>
    <row r="17" spans="1:14" x14ac:dyDescent="0.35">
      <c r="A17" s="4" t="s">
        <v>113</v>
      </c>
      <c r="B17" s="5" t="s">
        <v>4</v>
      </c>
      <c r="C17" s="108">
        <v>1</v>
      </c>
      <c r="D17" s="106"/>
      <c r="E17" s="106"/>
      <c r="F17" s="106"/>
      <c r="G17" s="106"/>
      <c r="H17" s="107"/>
      <c r="N17">
        <v>1</v>
      </c>
    </row>
    <row r="18" spans="1:14" x14ac:dyDescent="0.35">
      <c r="A18" s="4" t="s">
        <v>114</v>
      </c>
      <c r="B18" s="5" t="s">
        <v>243</v>
      </c>
      <c r="C18" s="108">
        <v>2</v>
      </c>
      <c r="D18" s="106"/>
      <c r="E18" s="106"/>
      <c r="F18" s="106"/>
      <c r="G18" s="106"/>
      <c r="H18" s="107"/>
    </row>
    <row r="19" spans="1:14" x14ac:dyDescent="0.35">
      <c r="A19" s="4" t="s">
        <v>244</v>
      </c>
      <c r="B19" s="22" t="s">
        <v>245</v>
      </c>
      <c r="C19" s="108">
        <v>2</v>
      </c>
      <c r="D19" s="106"/>
      <c r="E19" s="106"/>
      <c r="F19" s="106"/>
      <c r="G19" s="106"/>
      <c r="H19" s="107"/>
    </row>
    <row r="20" spans="1:14" ht="31" x14ac:dyDescent="0.35">
      <c r="A20" s="4" t="s">
        <v>115</v>
      </c>
      <c r="B20" s="11" t="s">
        <v>268</v>
      </c>
      <c r="C20" s="108"/>
      <c r="D20" s="106"/>
      <c r="E20" s="106"/>
      <c r="F20" s="106"/>
      <c r="G20" s="106"/>
      <c r="H20" s="107"/>
    </row>
    <row r="21" spans="1:14" x14ac:dyDescent="0.35">
      <c r="A21" s="4" t="s">
        <v>247</v>
      </c>
      <c r="B21" s="42" t="s">
        <v>245</v>
      </c>
      <c r="C21" s="108"/>
      <c r="D21" s="106"/>
      <c r="E21" s="106"/>
      <c r="F21" s="106"/>
      <c r="G21" s="106"/>
      <c r="H21" s="107"/>
    </row>
    <row r="22" spans="1:14" x14ac:dyDescent="0.35">
      <c r="A22" s="4" t="s">
        <v>116</v>
      </c>
      <c r="B22" s="5" t="s">
        <v>5</v>
      </c>
      <c r="C22" s="108"/>
      <c r="D22" s="106"/>
      <c r="E22" s="106"/>
      <c r="F22" s="106"/>
      <c r="G22" s="106"/>
      <c r="H22" s="107"/>
    </row>
    <row r="23" spans="1:14" x14ac:dyDescent="0.35">
      <c r="A23" s="4" t="s">
        <v>117</v>
      </c>
      <c r="B23" s="5" t="s">
        <v>6</v>
      </c>
      <c r="C23" s="108"/>
      <c r="D23" s="106"/>
      <c r="E23" s="106"/>
      <c r="F23" s="106"/>
      <c r="G23" s="106"/>
      <c r="H23" s="107"/>
    </row>
    <row r="24" spans="1:14" x14ac:dyDescent="0.35">
      <c r="A24" s="4" t="s">
        <v>118</v>
      </c>
      <c r="B24" s="5" t="s">
        <v>7</v>
      </c>
      <c r="C24" s="108">
        <v>2</v>
      </c>
      <c r="D24" s="106"/>
      <c r="E24" s="106"/>
      <c r="F24" s="106"/>
      <c r="G24" s="106"/>
      <c r="H24" s="107"/>
    </row>
    <row r="25" spans="1:14" x14ac:dyDescent="0.35">
      <c r="A25" s="4" t="s">
        <v>119</v>
      </c>
      <c r="B25" s="5" t="s">
        <v>8</v>
      </c>
      <c r="C25" s="108"/>
      <c r="D25" s="106"/>
      <c r="E25" s="106"/>
      <c r="F25" s="106"/>
      <c r="G25" s="106"/>
      <c r="H25" s="107"/>
    </row>
    <row r="26" spans="1:14" x14ac:dyDescent="0.35">
      <c r="A26" s="4" t="s">
        <v>120</v>
      </c>
      <c r="B26" s="5" t="s">
        <v>9</v>
      </c>
      <c r="C26" s="108"/>
      <c r="D26" s="106"/>
      <c r="E26" s="106"/>
      <c r="F26" s="106"/>
      <c r="G26" s="106"/>
      <c r="H26" s="107"/>
    </row>
    <row r="27" spans="1:14" x14ac:dyDescent="0.35">
      <c r="A27" s="4" t="s">
        <v>121</v>
      </c>
      <c r="B27" s="5" t="s">
        <v>10</v>
      </c>
      <c r="C27" s="108"/>
      <c r="D27" s="106"/>
      <c r="E27" s="106"/>
      <c r="F27" s="106"/>
      <c r="G27" s="106"/>
      <c r="H27" s="107"/>
    </row>
    <row r="28" spans="1:14" x14ac:dyDescent="0.35">
      <c r="A28" s="4" t="s">
        <v>122</v>
      </c>
      <c r="B28" s="5" t="s">
        <v>11</v>
      </c>
      <c r="C28" s="108"/>
      <c r="D28" s="106"/>
      <c r="E28" s="106"/>
      <c r="F28" s="106"/>
      <c r="G28" s="106"/>
      <c r="H28" s="107"/>
    </row>
    <row r="29" spans="1:14" x14ac:dyDescent="0.35">
      <c r="A29" s="4" t="s">
        <v>123</v>
      </c>
      <c r="B29" s="5" t="s">
        <v>12</v>
      </c>
      <c r="C29" s="108"/>
      <c r="D29" s="106"/>
      <c r="E29" s="106"/>
      <c r="F29" s="106"/>
      <c r="G29" s="106"/>
      <c r="H29" s="107"/>
    </row>
    <row r="30" spans="1:14" x14ac:dyDescent="0.35">
      <c r="A30" s="4" t="s">
        <v>124</v>
      </c>
      <c r="B30" s="5" t="s">
        <v>13</v>
      </c>
      <c r="C30" s="108"/>
      <c r="D30" s="106"/>
      <c r="E30" s="106"/>
      <c r="F30" s="106"/>
      <c r="G30" s="106"/>
      <c r="H30" s="107"/>
    </row>
    <row r="31" spans="1:14" x14ac:dyDescent="0.35">
      <c r="A31" s="39" t="s">
        <v>125</v>
      </c>
      <c r="B31" s="41" t="s">
        <v>214</v>
      </c>
      <c r="C31" s="108"/>
      <c r="D31" s="106"/>
      <c r="E31" s="106"/>
      <c r="F31" s="106"/>
      <c r="G31" s="106"/>
      <c r="H31" s="107"/>
    </row>
    <row r="32" spans="1:14" x14ac:dyDescent="0.35">
      <c r="A32" s="39" t="s">
        <v>126</v>
      </c>
      <c r="B32" s="41" t="s">
        <v>215</v>
      </c>
      <c r="C32" s="108">
        <v>1</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4</v>
      </c>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47</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11</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4</v>
      </c>
      <c r="D59" s="106"/>
      <c r="E59" s="106"/>
      <c r="F59" s="106"/>
      <c r="G59" s="106"/>
      <c r="H59" s="107"/>
    </row>
    <row r="60" spans="1:9" x14ac:dyDescent="0.35">
      <c r="A60" s="39" t="s">
        <v>91</v>
      </c>
      <c r="B60" s="40" t="s">
        <v>253</v>
      </c>
      <c r="C60" s="108">
        <v>5</v>
      </c>
      <c r="D60" s="106"/>
      <c r="E60" s="106"/>
      <c r="F60" s="106"/>
      <c r="G60" s="106"/>
      <c r="H60" s="107"/>
    </row>
    <row r="61" spans="1:9" x14ac:dyDescent="0.35">
      <c r="A61" s="39" t="s">
        <v>248</v>
      </c>
      <c r="B61" s="40" t="s">
        <v>249</v>
      </c>
      <c r="C61" s="108">
        <v>5</v>
      </c>
      <c r="D61" s="106"/>
      <c r="E61" s="106"/>
      <c r="F61" s="106"/>
      <c r="G61" s="106"/>
      <c r="H61" s="107"/>
    </row>
    <row r="62" spans="1:9" ht="31" x14ac:dyDescent="0.35">
      <c r="A62" s="39" t="s">
        <v>250</v>
      </c>
      <c r="B62" s="41" t="s">
        <v>251</v>
      </c>
      <c r="C62" s="108">
        <v>2</v>
      </c>
      <c r="D62" s="106"/>
      <c r="E62" s="106"/>
      <c r="F62" s="106"/>
      <c r="G62" s="106"/>
      <c r="H62" s="107"/>
    </row>
    <row r="63" spans="1:9" x14ac:dyDescent="0.35">
      <c r="A63" s="39" t="s">
        <v>252</v>
      </c>
      <c r="B63" s="43" t="s">
        <v>249</v>
      </c>
      <c r="C63" s="108">
        <v>2</v>
      </c>
      <c r="D63" s="106"/>
      <c r="E63" s="106"/>
      <c r="F63" s="106"/>
      <c r="G63" s="106"/>
      <c r="H63" s="107"/>
    </row>
    <row r="64" spans="1:9" x14ac:dyDescent="0.35">
      <c r="A64" s="39" t="s">
        <v>92</v>
      </c>
      <c r="B64" s="40" t="s">
        <v>5</v>
      </c>
      <c r="C64" s="115">
        <v>2</v>
      </c>
      <c r="D64" s="115"/>
      <c r="E64" s="115"/>
      <c r="F64" s="115"/>
      <c r="G64" s="115"/>
      <c r="H64" s="115"/>
    </row>
    <row r="65" spans="1:8" x14ac:dyDescent="0.35">
      <c r="A65" s="39" t="s">
        <v>93</v>
      </c>
      <c r="B65" s="40" t="s">
        <v>6</v>
      </c>
      <c r="C65" s="108">
        <v>5</v>
      </c>
      <c r="D65" s="106"/>
      <c r="E65" s="106"/>
      <c r="F65" s="106"/>
      <c r="G65" s="106"/>
      <c r="H65" s="107"/>
    </row>
    <row r="66" spans="1:8" x14ac:dyDescent="0.35">
      <c r="A66" s="39" t="s">
        <v>94</v>
      </c>
      <c r="B66" s="40" t="s">
        <v>7</v>
      </c>
      <c r="C66" s="108">
        <v>5</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2</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1</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4</v>
      </c>
      <c r="D77" s="106"/>
      <c r="E77" s="106"/>
      <c r="F77" s="106"/>
      <c r="G77" s="106"/>
      <c r="H77" s="107"/>
    </row>
    <row r="78" spans="1:8" ht="31" x14ac:dyDescent="0.35">
      <c r="A78" s="39" t="s">
        <v>254</v>
      </c>
      <c r="B78" s="41" t="s">
        <v>219</v>
      </c>
      <c r="C78" s="108"/>
      <c r="D78" s="106"/>
      <c r="E78" s="106"/>
      <c r="F78" s="106"/>
      <c r="G78" s="106"/>
      <c r="H78" s="107"/>
    </row>
    <row r="79" spans="1:8" ht="31" x14ac:dyDescent="0.35">
      <c r="A79" s="39" t="s">
        <v>255</v>
      </c>
      <c r="B79" s="41" t="s">
        <v>220</v>
      </c>
      <c r="C79" s="108">
        <v>4</v>
      </c>
      <c r="D79" s="106"/>
      <c r="E79" s="106"/>
      <c r="F79" s="106"/>
      <c r="G79" s="106"/>
      <c r="H79" s="107"/>
    </row>
    <row r="80" spans="1:8" ht="31" x14ac:dyDescent="0.35">
      <c r="A80" s="39"/>
      <c r="B80" s="41" t="s">
        <v>271</v>
      </c>
      <c r="C80" s="108">
        <v>2</v>
      </c>
      <c r="D80" s="106"/>
      <c r="E80" s="106"/>
      <c r="F80" s="106"/>
      <c r="G80" s="106"/>
      <c r="H80" s="107"/>
    </row>
    <row r="81" spans="1:10" x14ac:dyDescent="0.35">
      <c r="A81" s="39" t="s">
        <v>230</v>
      </c>
      <c r="B81" s="40" t="s">
        <v>70</v>
      </c>
      <c r="C81" s="108">
        <v>4</v>
      </c>
      <c r="D81" s="106"/>
      <c r="E81" s="106"/>
      <c r="F81" s="106"/>
      <c r="G81" s="106"/>
      <c r="H81" s="107"/>
      <c r="J81" t="s">
        <v>67</v>
      </c>
    </row>
    <row r="82" spans="1:10" x14ac:dyDescent="0.35">
      <c r="A82" s="4" t="s">
        <v>144</v>
      </c>
      <c r="B82" s="5" t="s">
        <v>75</v>
      </c>
      <c r="C82" s="109">
        <f>SUM(C83:H91)</f>
        <v>47</v>
      </c>
      <c r="D82" s="110"/>
      <c r="E82" s="110"/>
      <c r="F82" s="110"/>
      <c r="G82" s="110"/>
      <c r="H82" s="111"/>
      <c r="I82" s="10">
        <f>SUM(C83:H91)</f>
        <v>47</v>
      </c>
      <c r="J82">
        <f>C55</f>
        <v>47</v>
      </c>
    </row>
    <row r="83" spans="1:10" x14ac:dyDescent="0.35">
      <c r="A83" s="4" t="s">
        <v>145</v>
      </c>
      <c r="B83" s="5" t="s">
        <v>76</v>
      </c>
      <c r="C83" s="108">
        <v>1</v>
      </c>
      <c r="D83" s="106"/>
      <c r="E83" s="106"/>
      <c r="F83" s="106"/>
      <c r="G83" s="106"/>
      <c r="H83" s="107"/>
      <c r="I83" s="10"/>
    </row>
    <row r="84" spans="1:10" x14ac:dyDescent="0.35">
      <c r="A84" s="4" t="s">
        <v>146</v>
      </c>
      <c r="B84" s="5" t="s">
        <v>27</v>
      </c>
      <c r="C84" s="108">
        <v>6</v>
      </c>
      <c r="D84" s="106"/>
      <c r="E84" s="106"/>
      <c r="F84" s="106"/>
      <c r="G84" s="106"/>
      <c r="H84" s="107"/>
    </row>
    <row r="85" spans="1:10" x14ac:dyDescent="0.35">
      <c r="A85" s="4" t="s">
        <v>147</v>
      </c>
      <c r="B85" s="5" t="s">
        <v>28</v>
      </c>
      <c r="C85" s="108">
        <v>12</v>
      </c>
      <c r="D85" s="106"/>
      <c r="E85" s="106"/>
      <c r="F85" s="106"/>
      <c r="G85" s="106"/>
      <c r="H85" s="107"/>
    </row>
    <row r="86" spans="1:10" x14ac:dyDescent="0.35">
      <c r="A86" s="4" t="s">
        <v>148</v>
      </c>
      <c r="B86" s="5" t="s">
        <v>29</v>
      </c>
      <c r="C86" s="108">
        <v>9</v>
      </c>
      <c r="D86" s="106"/>
      <c r="E86" s="106"/>
      <c r="F86" s="106"/>
      <c r="G86" s="106"/>
      <c r="H86" s="107"/>
    </row>
    <row r="87" spans="1:10" x14ac:dyDescent="0.35">
      <c r="A87" s="4" t="s">
        <v>149</v>
      </c>
      <c r="B87" s="5" t="s">
        <v>30</v>
      </c>
      <c r="C87" s="108">
        <v>7</v>
      </c>
      <c r="D87" s="106"/>
      <c r="E87" s="106"/>
      <c r="F87" s="106"/>
      <c r="G87" s="106"/>
      <c r="H87" s="107"/>
    </row>
    <row r="88" spans="1:10" x14ac:dyDescent="0.35">
      <c r="A88" s="4" t="s">
        <v>150</v>
      </c>
      <c r="B88" s="5" t="s">
        <v>31</v>
      </c>
      <c r="C88" s="108">
        <v>8</v>
      </c>
      <c r="D88" s="106"/>
      <c r="E88" s="106"/>
      <c r="F88" s="106"/>
      <c r="G88" s="106"/>
      <c r="H88" s="107"/>
    </row>
    <row r="89" spans="1:10" x14ac:dyDescent="0.35">
      <c r="A89" s="4" t="s">
        <v>151</v>
      </c>
      <c r="B89" s="5" t="s">
        <v>32</v>
      </c>
      <c r="C89" s="108">
        <v>4</v>
      </c>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47</v>
      </c>
      <c r="D92" s="110"/>
      <c r="E92" s="110"/>
      <c r="F92" s="110"/>
      <c r="G92" s="110"/>
      <c r="H92" s="111"/>
      <c r="I92" s="10">
        <f>SUM(C93:H102)</f>
        <v>47</v>
      </c>
      <c r="J92">
        <f>J82</f>
        <v>47</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7</v>
      </c>
      <c r="D97" s="106"/>
      <c r="E97" s="106"/>
      <c r="F97" s="106"/>
      <c r="G97" s="106"/>
      <c r="H97" s="107"/>
    </row>
    <row r="98" spans="1:12" x14ac:dyDescent="0.35">
      <c r="A98" s="4" t="s">
        <v>159</v>
      </c>
      <c r="B98" s="22" t="s">
        <v>35</v>
      </c>
      <c r="C98" s="108">
        <v>11</v>
      </c>
      <c r="D98" s="106"/>
      <c r="E98" s="106"/>
      <c r="F98" s="106"/>
      <c r="G98" s="106"/>
      <c r="H98" s="107"/>
    </row>
    <row r="99" spans="1:12" x14ac:dyDescent="0.35">
      <c r="A99" s="4" t="s">
        <v>160</v>
      </c>
      <c r="B99" s="22" t="s">
        <v>36</v>
      </c>
      <c r="C99" s="108">
        <v>9</v>
      </c>
      <c r="D99" s="106"/>
      <c r="E99" s="106"/>
      <c r="F99" s="106"/>
      <c r="G99" s="106"/>
      <c r="H99" s="107"/>
    </row>
    <row r="100" spans="1:12" x14ac:dyDescent="0.35">
      <c r="A100" s="4" t="s">
        <v>161</v>
      </c>
      <c r="B100" s="22" t="s">
        <v>37</v>
      </c>
      <c r="C100" s="106">
        <v>16</v>
      </c>
      <c r="D100" s="106"/>
      <c r="E100" s="106"/>
      <c r="F100" s="106"/>
      <c r="G100" s="106"/>
      <c r="H100" s="107"/>
    </row>
    <row r="101" spans="1:12" x14ac:dyDescent="0.35">
      <c r="A101" s="4" t="s">
        <v>162</v>
      </c>
      <c r="B101" s="22" t="s">
        <v>38</v>
      </c>
      <c r="C101" s="106">
        <v>4</v>
      </c>
      <c r="D101" s="106"/>
      <c r="E101" s="106"/>
      <c r="F101" s="106"/>
      <c r="G101" s="106"/>
      <c r="H101" s="107"/>
    </row>
    <row r="102" spans="1:12" x14ac:dyDescent="0.35">
      <c r="A102" s="4" t="s">
        <v>163</v>
      </c>
      <c r="B102" s="22" t="s">
        <v>39</v>
      </c>
      <c r="C102" s="106"/>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6</v>
      </c>
      <c r="D110" s="28" t="s">
        <v>57</v>
      </c>
      <c r="E110" s="28">
        <f>INT((I110-C110*365)/30.42)</f>
        <v>4</v>
      </c>
      <c r="F110" s="28" t="s">
        <v>58</v>
      </c>
      <c r="G110" s="28">
        <f>ABS(INT(I110-C110*365-E110*30.42))</f>
        <v>26</v>
      </c>
      <c r="H110" s="29" t="s">
        <v>59</v>
      </c>
      <c r="I110">
        <f>K110/J110</f>
        <v>2338.3706382978717</v>
      </c>
      <c r="J110">
        <f>SUM(J113:J116,J118,J120:J135)</f>
        <v>47</v>
      </c>
      <c r="K110">
        <f>SUM(K113:K116,K118,K120:K135)</f>
        <v>109903.41999999997</v>
      </c>
      <c r="L110">
        <f>SUM(K113:K116,K118,K120:K135)</f>
        <v>109903.41999999997</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13</v>
      </c>
      <c r="D113" s="7" t="s">
        <v>57</v>
      </c>
      <c r="E113" s="7">
        <v>11</v>
      </c>
      <c r="F113" s="7" t="s">
        <v>58</v>
      </c>
      <c r="G113" s="7">
        <v>22</v>
      </c>
      <c r="H113" s="8" t="s">
        <v>59</v>
      </c>
      <c r="I113">
        <f>(C113*365)+(E113*30.42)+G113</f>
        <v>5101.62</v>
      </c>
      <c r="J113">
        <f t="shared" ref="J113:J133" si="0">C57</f>
        <v>11</v>
      </c>
      <c r="K113">
        <f>I113*J113</f>
        <v>56117.82</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2</v>
      </c>
      <c r="D115" s="7" t="s">
        <v>57</v>
      </c>
      <c r="E115" s="7">
        <v>4</v>
      </c>
      <c r="F115" s="7" t="s">
        <v>58</v>
      </c>
      <c r="G115" s="7">
        <v>15</v>
      </c>
      <c r="H115" s="8" t="s">
        <v>59</v>
      </c>
      <c r="I115">
        <f t="shared" si="1"/>
        <v>866.68000000000006</v>
      </c>
      <c r="J115">
        <f t="shared" si="0"/>
        <v>4</v>
      </c>
      <c r="K115">
        <f t="shared" si="2"/>
        <v>3466.7200000000003</v>
      </c>
    </row>
    <row r="116" spans="1:11" x14ac:dyDescent="0.35">
      <c r="A116" s="4" t="s">
        <v>169</v>
      </c>
      <c r="B116" s="5" t="s">
        <v>256</v>
      </c>
      <c r="C116" s="6">
        <v>8</v>
      </c>
      <c r="D116" s="7" t="s">
        <v>57</v>
      </c>
      <c r="E116" s="7">
        <v>7</v>
      </c>
      <c r="F116" s="7" t="s">
        <v>58</v>
      </c>
      <c r="G116" s="7">
        <v>24</v>
      </c>
      <c r="H116" s="8" t="s">
        <v>59</v>
      </c>
      <c r="I116">
        <f t="shared" si="1"/>
        <v>3156.94</v>
      </c>
      <c r="J116">
        <f t="shared" si="0"/>
        <v>5</v>
      </c>
      <c r="K116">
        <f t="shared" si="2"/>
        <v>15784.7</v>
      </c>
    </row>
    <row r="117" spans="1:11" x14ac:dyDescent="0.35">
      <c r="A117" s="39" t="s">
        <v>257</v>
      </c>
      <c r="B117" s="5" t="s">
        <v>258</v>
      </c>
      <c r="C117" s="6">
        <v>8</v>
      </c>
      <c r="D117" s="7" t="s">
        <v>57</v>
      </c>
      <c r="E117" s="7">
        <v>7</v>
      </c>
      <c r="F117" s="7" t="s">
        <v>58</v>
      </c>
      <c r="G117" s="7">
        <v>24</v>
      </c>
      <c r="H117" s="8" t="s">
        <v>59</v>
      </c>
      <c r="I117">
        <f t="shared" si="1"/>
        <v>3156.94</v>
      </c>
      <c r="J117">
        <f t="shared" si="0"/>
        <v>5</v>
      </c>
      <c r="K117">
        <f t="shared" si="2"/>
        <v>15784.7</v>
      </c>
    </row>
    <row r="118" spans="1:11" ht="31" x14ac:dyDescent="0.35">
      <c r="A118" s="39" t="s">
        <v>170</v>
      </c>
      <c r="B118" s="41" t="s">
        <v>251</v>
      </c>
      <c r="C118" s="6">
        <v>3</v>
      </c>
      <c r="D118" s="7" t="s">
        <v>57</v>
      </c>
      <c r="E118" s="7">
        <v>10</v>
      </c>
      <c r="F118" s="7" t="s">
        <v>58</v>
      </c>
      <c r="G118" s="7">
        <v>15</v>
      </c>
      <c r="H118" s="8" t="s">
        <v>59</v>
      </c>
      <c r="I118">
        <f t="shared" si="1"/>
        <v>1414.2</v>
      </c>
      <c r="J118">
        <f t="shared" si="0"/>
        <v>2</v>
      </c>
      <c r="K118">
        <f t="shared" si="2"/>
        <v>2828.4</v>
      </c>
    </row>
    <row r="119" spans="1:11" x14ac:dyDescent="0.35">
      <c r="A119" s="39" t="s">
        <v>259</v>
      </c>
      <c r="B119" s="41" t="s">
        <v>260</v>
      </c>
      <c r="C119" s="6">
        <v>3</v>
      </c>
      <c r="D119" s="7" t="s">
        <v>57</v>
      </c>
      <c r="E119" s="7">
        <v>10</v>
      </c>
      <c r="F119" s="7" t="s">
        <v>58</v>
      </c>
      <c r="G119" s="7">
        <v>15</v>
      </c>
      <c r="H119" s="8" t="s">
        <v>59</v>
      </c>
      <c r="I119">
        <f t="shared" si="1"/>
        <v>1414.2</v>
      </c>
      <c r="J119">
        <f t="shared" si="0"/>
        <v>2</v>
      </c>
      <c r="K119">
        <f t="shared" si="2"/>
        <v>2828.4</v>
      </c>
    </row>
    <row r="120" spans="1:11" x14ac:dyDescent="0.35">
      <c r="A120" s="39" t="s">
        <v>171</v>
      </c>
      <c r="B120" s="40" t="s">
        <v>5</v>
      </c>
      <c r="C120" s="6">
        <v>1</v>
      </c>
      <c r="D120" s="7" t="s">
        <v>57</v>
      </c>
      <c r="E120" s="7">
        <v>9</v>
      </c>
      <c r="F120" s="7" t="s">
        <v>58</v>
      </c>
      <c r="G120" s="7"/>
      <c r="H120" s="8" t="s">
        <v>59</v>
      </c>
      <c r="I120">
        <f t="shared" si="1"/>
        <v>638.78</v>
      </c>
      <c r="J120">
        <f t="shared" si="0"/>
        <v>2</v>
      </c>
      <c r="K120">
        <f t="shared" si="2"/>
        <v>1277.56</v>
      </c>
    </row>
    <row r="121" spans="1:11" x14ac:dyDescent="0.35">
      <c r="A121" s="39" t="s">
        <v>172</v>
      </c>
      <c r="B121" s="40" t="s">
        <v>6</v>
      </c>
      <c r="C121" s="6">
        <v>2</v>
      </c>
      <c r="D121" s="7" t="s">
        <v>57</v>
      </c>
      <c r="E121" s="7">
        <v>10</v>
      </c>
      <c r="F121" s="7" t="s">
        <v>58</v>
      </c>
      <c r="G121" s="7"/>
      <c r="H121" s="8" t="s">
        <v>59</v>
      </c>
      <c r="I121">
        <f t="shared" si="1"/>
        <v>1034.2</v>
      </c>
      <c r="J121">
        <f t="shared" si="0"/>
        <v>5</v>
      </c>
      <c r="K121">
        <f t="shared" si="2"/>
        <v>5171</v>
      </c>
    </row>
    <row r="122" spans="1:11" s="2" customFormat="1" x14ac:dyDescent="0.35">
      <c r="A122" s="39" t="s">
        <v>173</v>
      </c>
      <c r="B122" s="40" t="s">
        <v>7</v>
      </c>
      <c r="C122" s="6">
        <v>3</v>
      </c>
      <c r="D122" s="7" t="s">
        <v>57</v>
      </c>
      <c r="E122" s="7">
        <v>4</v>
      </c>
      <c r="F122" s="7" t="s">
        <v>58</v>
      </c>
      <c r="G122" s="7">
        <v>24</v>
      </c>
      <c r="H122" s="8" t="s">
        <v>59</v>
      </c>
      <c r="I122">
        <f t="shared" si="1"/>
        <v>1240.68</v>
      </c>
      <c r="J122">
        <f t="shared" si="0"/>
        <v>5</v>
      </c>
      <c r="K122">
        <f t="shared" si="2"/>
        <v>6203.4000000000005</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4</v>
      </c>
      <c r="D125" s="7" t="s">
        <v>57</v>
      </c>
      <c r="E125" s="7">
        <v>5</v>
      </c>
      <c r="F125" s="7" t="s">
        <v>58</v>
      </c>
      <c r="G125" s="7">
        <v>15</v>
      </c>
      <c r="H125" s="8" t="s">
        <v>59</v>
      </c>
      <c r="I125">
        <f t="shared" si="1"/>
        <v>1627.1</v>
      </c>
      <c r="J125">
        <f t="shared" si="0"/>
        <v>2</v>
      </c>
      <c r="K125">
        <f t="shared" si="2"/>
        <v>3254.2</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2</v>
      </c>
      <c r="D130" s="7" t="s">
        <v>57</v>
      </c>
      <c r="E130" s="7">
        <v>9</v>
      </c>
      <c r="F130" s="7" t="s">
        <v>58</v>
      </c>
      <c r="G130" s="7">
        <v>26</v>
      </c>
      <c r="H130" s="8" t="s">
        <v>59</v>
      </c>
      <c r="I130">
        <f t="shared" si="1"/>
        <v>1029.78</v>
      </c>
      <c r="J130">
        <f t="shared" si="0"/>
        <v>1</v>
      </c>
      <c r="K130">
        <f t="shared" si="2"/>
        <v>1029.78</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7</v>
      </c>
      <c r="D133" s="7" t="s">
        <v>57</v>
      </c>
      <c r="E133" s="7">
        <v>7</v>
      </c>
      <c r="F133" s="7" t="s">
        <v>58</v>
      </c>
      <c r="G133" s="7">
        <v>4</v>
      </c>
      <c r="H133" s="8" t="s">
        <v>59</v>
      </c>
      <c r="I133">
        <f t="shared" si="1"/>
        <v>2771.94</v>
      </c>
      <c r="J133">
        <f t="shared" si="0"/>
        <v>4</v>
      </c>
      <c r="K133">
        <f t="shared" si="2"/>
        <v>11087.76</v>
      </c>
    </row>
    <row r="134" spans="1:12" ht="31" x14ac:dyDescent="0.35">
      <c r="A134" s="39"/>
      <c r="B134" s="41" t="s">
        <v>271</v>
      </c>
      <c r="C134" s="6"/>
      <c r="D134" s="7" t="s">
        <v>57</v>
      </c>
      <c r="E134" s="7">
        <v>10</v>
      </c>
      <c r="F134" s="7" t="s">
        <v>58</v>
      </c>
      <c r="G134" s="7"/>
      <c r="H134" s="8" t="s">
        <v>59</v>
      </c>
      <c r="I134">
        <f t="shared" ref="I134" si="3">(C134*365)+(E134*30.42)+G134</f>
        <v>304.20000000000005</v>
      </c>
      <c r="J134">
        <f>C80</f>
        <v>2</v>
      </c>
      <c r="K134">
        <f t="shared" ref="K134" si="4">I134*J134</f>
        <v>608.40000000000009</v>
      </c>
    </row>
    <row r="135" spans="1:12" x14ac:dyDescent="0.35">
      <c r="A135" s="39" t="s">
        <v>234</v>
      </c>
      <c r="B135" s="40" t="s">
        <v>70</v>
      </c>
      <c r="C135" s="6">
        <v>2</v>
      </c>
      <c r="D135" s="7" t="s">
        <v>57</v>
      </c>
      <c r="E135" s="7">
        <v>1</v>
      </c>
      <c r="F135" s="7" t="s">
        <v>58</v>
      </c>
      <c r="G135" s="7">
        <v>8</v>
      </c>
      <c r="H135" s="8" t="s">
        <v>59</v>
      </c>
      <c r="I135">
        <f t="shared" si="1"/>
        <v>768.42</v>
      </c>
      <c r="J135">
        <f t="shared" ref="J135" si="5">C81</f>
        <v>4</v>
      </c>
      <c r="K135">
        <f t="shared" si="2"/>
        <v>3073.68</v>
      </c>
    </row>
    <row r="136" spans="1:12" x14ac:dyDescent="0.35">
      <c r="A136" s="4">
        <v>10</v>
      </c>
      <c r="B136" s="5" t="s">
        <v>43</v>
      </c>
      <c r="C136" s="27">
        <f>INT(I136/365)</f>
        <v>0</v>
      </c>
      <c r="D136" s="28" t="s">
        <v>57</v>
      </c>
      <c r="E136" s="28">
        <f>INT((I136-C136*365)/30.42)</f>
        <v>11</v>
      </c>
      <c r="F136" s="28" t="s">
        <v>58</v>
      </c>
      <c r="G136" s="28">
        <f>ABS(INT(I136-C136*365-E136*30.42))</f>
        <v>26</v>
      </c>
      <c r="H136" s="29" t="s">
        <v>59</v>
      </c>
      <c r="I136">
        <f>K136/J136</f>
        <v>361.24883720930234</v>
      </c>
      <c r="J136">
        <f>SUM(J138:J146)</f>
        <v>43</v>
      </c>
      <c r="K136">
        <f>SUM(K138:K146)</f>
        <v>15533.7</v>
      </c>
      <c r="L136">
        <f>SUM(K138:K146)</f>
        <v>15533.7</v>
      </c>
    </row>
    <row r="137" spans="1:12" x14ac:dyDescent="0.35">
      <c r="A137" s="4" t="s">
        <v>56</v>
      </c>
      <c r="B137" s="5" t="s">
        <v>84</v>
      </c>
      <c r="C137" s="6"/>
      <c r="D137" s="7"/>
      <c r="E137" s="7"/>
      <c r="F137" s="7"/>
      <c r="G137" s="7"/>
      <c r="H137" s="8"/>
    </row>
    <row r="138" spans="1:12" x14ac:dyDescent="0.35">
      <c r="A138" s="4" t="s">
        <v>85</v>
      </c>
      <c r="B138" s="5" t="s">
        <v>2</v>
      </c>
      <c r="C138" s="6">
        <v>1</v>
      </c>
      <c r="D138" s="7" t="s">
        <v>57</v>
      </c>
      <c r="E138" s="7">
        <v>3</v>
      </c>
      <c r="F138" s="7" t="s">
        <v>58</v>
      </c>
      <c r="G138" s="7">
        <v>24</v>
      </c>
      <c r="H138" s="8" t="s">
        <v>59</v>
      </c>
      <c r="I138">
        <f>(C138*365)+(E138*30.42)+G138</f>
        <v>480.26</v>
      </c>
      <c r="J138">
        <f>J113</f>
        <v>11</v>
      </c>
      <c r="K138">
        <f>I138*J138</f>
        <v>5282.86</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v>3</v>
      </c>
      <c r="F140" s="7" t="s">
        <v>58</v>
      </c>
      <c r="G140" s="7">
        <v>7</v>
      </c>
      <c r="H140" s="8" t="s">
        <v>59</v>
      </c>
      <c r="I140">
        <f t="shared" si="6"/>
        <v>98.26</v>
      </c>
      <c r="J140">
        <f>J115</f>
        <v>4</v>
      </c>
      <c r="K140">
        <f t="shared" ref="K140:K146" si="7">I140*J140</f>
        <v>393.04</v>
      </c>
    </row>
    <row r="141" spans="1:12" x14ac:dyDescent="0.35">
      <c r="A141" s="4" t="s">
        <v>98</v>
      </c>
      <c r="B141" s="5" t="s">
        <v>261</v>
      </c>
      <c r="C141" s="6">
        <v>1</v>
      </c>
      <c r="D141" s="7" t="s">
        <v>57</v>
      </c>
      <c r="E141" s="7">
        <v>2</v>
      </c>
      <c r="F141" s="7" t="s">
        <v>58</v>
      </c>
      <c r="G141" s="7"/>
      <c r="H141" s="8" t="s">
        <v>59</v>
      </c>
      <c r="I141">
        <f t="shared" si="6"/>
        <v>425.84000000000003</v>
      </c>
      <c r="J141">
        <f>J116</f>
        <v>5</v>
      </c>
      <c r="K141">
        <f t="shared" si="7"/>
        <v>2129.2000000000003</v>
      </c>
    </row>
    <row r="142" spans="1:12" ht="31" x14ac:dyDescent="0.35">
      <c r="A142" s="4" t="s">
        <v>99</v>
      </c>
      <c r="B142" s="11" t="s">
        <v>106</v>
      </c>
      <c r="C142" s="6"/>
      <c r="D142" s="7" t="s">
        <v>57</v>
      </c>
      <c r="E142" s="7"/>
      <c r="F142" s="7" t="s">
        <v>58</v>
      </c>
      <c r="G142" s="7"/>
      <c r="H142" s="8" t="s">
        <v>59</v>
      </c>
      <c r="I142">
        <f t="shared" si="6"/>
        <v>0</v>
      </c>
      <c r="J142">
        <v>0</v>
      </c>
      <c r="K142">
        <f t="shared" si="7"/>
        <v>0</v>
      </c>
    </row>
    <row r="143" spans="1:12" x14ac:dyDescent="0.35">
      <c r="A143" s="4" t="s">
        <v>100</v>
      </c>
      <c r="B143" s="5" t="s">
        <v>5</v>
      </c>
      <c r="C143" s="6"/>
      <c r="D143" s="7" t="s">
        <v>57</v>
      </c>
      <c r="E143" s="7"/>
      <c r="F143" s="7" t="s">
        <v>58</v>
      </c>
      <c r="G143" s="7"/>
      <c r="H143" s="8" t="s">
        <v>59</v>
      </c>
      <c r="I143">
        <f t="shared" si="6"/>
        <v>0</v>
      </c>
      <c r="J143">
        <v>0</v>
      </c>
      <c r="K143">
        <f t="shared" si="7"/>
        <v>0</v>
      </c>
    </row>
    <row r="144" spans="1:12" x14ac:dyDescent="0.35">
      <c r="A144" s="4" t="s">
        <v>101</v>
      </c>
      <c r="B144" s="5" t="s">
        <v>6</v>
      </c>
      <c r="C144" s="6"/>
      <c r="D144" s="7" t="s">
        <v>57</v>
      </c>
      <c r="E144" s="7">
        <v>4</v>
      </c>
      <c r="F144" s="7" t="s">
        <v>58</v>
      </c>
      <c r="G144" s="7">
        <v>1</v>
      </c>
      <c r="H144" s="8" t="s">
        <v>59</v>
      </c>
      <c r="I144">
        <f t="shared" si="6"/>
        <v>122.68</v>
      </c>
      <c r="J144">
        <f>J121</f>
        <v>5</v>
      </c>
      <c r="K144">
        <f t="shared" si="7"/>
        <v>613.40000000000009</v>
      </c>
    </row>
    <row r="145" spans="1:12" x14ac:dyDescent="0.35">
      <c r="A145" s="4" t="s">
        <v>102</v>
      </c>
      <c r="B145" s="5" t="s">
        <v>7</v>
      </c>
      <c r="C145" s="6">
        <v>1</v>
      </c>
      <c r="D145" s="46" t="s">
        <v>57</v>
      </c>
      <c r="E145" s="7">
        <v>2</v>
      </c>
      <c r="F145" s="46" t="s">
        <v>58</v>
      </c>
      <c r="G145" s="7">
        <v>4</v>
      </c>
      <c r="H145" s="8" t="s">
        <v>59</v>
      </c>
      <c r="I145">
        <f t="shared" si="6"/>
        <v>429.84000000000003</v>
      </c>
      <c r="J145">
        <f>J122</f>
        <v>5</v>
      </c>
      <c r="K145">
        <f t="shared" si="7"/>
        <v>2149.2000000000003</v>
      </c>
    </row>
    <row r="146" spans="1:12" x14ac:dyDescent="0.35">
      <c r="A146" s="4" t="s">
        <v>103</v>
      </c>
      <c r="B146" s="5" t="s">
        <v>70</v>
      </c>
      <c r="C146" s="6">
        <v>1</v>
      </c>
      <c r="D146" s="7" t="s">
        <v>57</v>
      </c>
      <c r="E146" s="7"/>
      <c r="F146" s="7" t="s">
        <v>58</v>
      </c>
      <c r="G146" s="7">
        <v>17</v>
      </c>
      <c r="H146" s="8" t="s">
        <v>59</v>
      </c>
      <c r="I146">
        <f t="shared" si="6"/>
        <v>382</v>
      </c>
      <c r="J146">
        <f>SUM(J123:J135)</f>
        <v>13</v>
      </c>
      <c r="K146">
        <f t="shared" si="7"/>
        <v>4966</v>
      </c>
    </row>
    <row r="147" spans="1:12" x14ac:dyDescent="0.35">
      <c r="A147" s="4">
        <v>11</v>
      </c>
      <c r="B147" s="5" t="s">
        <v>44</v>
      </c>
      <c r="C147" s="108">
        <v>53</v>
      </c>
      <c r="D147" s="106"/>
      <c r="E147" s="106"/>
      <c r="F147" s="106"/>
      <c r="G147" s="106"/>
      <c r="H147" s="107"/>
    </row>
    <row r="148" spans="1:12" x14ac:dyDescent="0.35">
      <c r="A148" s="4">
        <v>12</v>
      </c>
      <c r="B148" s="5" t="s">
        <v>45</v>
      </c>
      <c r="C148" s="27"/>
      <c r="D148" s="28" t="s">
        <v>57</v>
      </c>
      <c r="E148" s="28">
        <f>INT((I148-C148*365)/30.42)</f>
        <v>18</v>
      </c>
      <c r="F148" s="28" t="s">
        <v>58</v>
      </c>
      <c r="G148" s="28">
        <f>ABS(INT(I148-C148*365-E148*30.42))</f>
        <v>5</v>
      </c>
      <c r="H148" s="29" t="s">
        <v>59</v>
      </c>
      <c r="I148">
        <f>K148/J148</f>
        <v>552.95565217391311</v>
      </c>
      <c r="J148">
        <f>SUM(J150:J153,J155,J157:J172)</f>
        <v>23</v>
      </c>
      <c r="K148">
        <f>SUM(K150:K153,K155,K157:K172)</f>
        <v>12717.980000000001</v>
      </c>
      <c r="L148">
        <f>SUM(K150:K172)</f>
        <v>15637.980000000003</v>
      </c>
    </row>
    <row r="149" spans="1:12" x14ac:dyDescent="0.35">
      <c r="A149" s="4" t="s">
        <v>182</v>
      </c>
      <c r="B149" s="5" t="s">
        <v>84</v>
      </c>
      <c r="C149" s="6"/>
      <c r="D149" s="7"/>
      <c r="E149" s="7"/>
      <c r="F149" s="7"/>
      <c r="G149" s="7"/>
      <c r="H149" s="8"/>
    </row>
    <row r="150" spans="1:12" x14ac:dyDescent="0.35">
      <c r="A150" s="4" t="s">
        <v>183</v>
      </c>
      <c r="B150" s="5" t="s">
        <v>2</v>
      </c>
      <c r="C150" s="6">
        <v>10</v>
      </c>
      <c r="D150" s="7" t="s">
        <v>57</v>
      </c>
      <c r="E150" s="7">
        <v>9</v>
      </c>
      <c r="F150" s="7" t="s">
        <v>58</v>
      </c>
      <c r="G150" s="7">
        <v>13</v>
      </c>
      <c r="H150" s="8" t="s">
        <v>59</v>
      </c>
      <c r="I150">
        <f>(C150*365)+(E150*30.42)+G150</f>
        <v>3936.78</v>
      </c>
      <c r="J150">
        <f t="shared" ref="J150:J170" si="8">C174</f>
        <v>1</v>
      </c>
      <c r="K150">
        <f>I150*J150</f>
        <v>3936.78</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2" si="10">I151*J151</f>
        <v>0</v>
      </c>
    </row>
    <row r="152" spans="1:12" x14ac:dyDescent="0.35">
      <c r="A152" s="4" t="s">
        <v>185</v>
      </c>
      <c r="B152" s="5" t="s">
        <v>4</v>
      </c>
      <c r="C152" s="6">
        <v>2</v>
      </c>
      <c r="D152" s="7" t="s">
        <v>57</v>
      </c>
      <c r="E152" s="7">
        <v>5</v>
      </c>
      <c r="F152" s="7" t="s">
        <v>58</v>
      </c>
      <c r="G152" s="7">
        <v>23</v>
      </c>
      <c r="H152" s="8" t="s">
        <v>59</v>
      </c>
      <c r="I152">
        <f t="shared" si="9"/>
        <v>905.1</v>
      </c>
      <c r="J152">
        <f t="shared" si="8"/>
        <v>1</v>
      </c>
      <c r="K152">
        <f t="shared" si="10"/>
        <v>905.1</v>
      </c>
    </row>
    <row r="153" spans="1:12" x14ac:dyDescent="0.35">
      <c r="A153" s="39" t="s">
        <v>186</v>
      </c>
      <c r="B153" s="40" t="s">
        <v>243</v>
      </c>
      <c r="C153" s="6">
        <v>8</v>
      </c>
      <c r="D153" s="7" t="s">
        <v>57</v>
      </c>
      <c r="E153" s="7"/>
      <c r="F153" s="7" t="s">
        <v>58</v>
      </c>
      <c r="G153" s="7"/>
      <c r="H153" s="8" t="s">
        <v>59</v>
      </c>
      <c r="I153">
        <f t="shared" si="9"/>
        <v>2920</v>
      </c>
      <c r="J153">
        <f t="shared" si="8"/>
        <v>1</v>
      </c>
      <c r="K153">
        <f t="shared" si="10"/>
        <v>2920</v>
      </c>
    </row>
    <row r="154" spans="1:12" x14ac:dyDescent="0.35">
      <c r="A154" s="39" t="s">
        <v>262</v>
      </c>
      <c r="B154" s="40" t="s">
        <v>249</v>
      </c>
      <c r="C154" s="6">
        <v>8</v>
      </c>
      <c r="D154" s="7" t="s">
        <v>57</v>
      </c>
      <c r="E154" s="7"/>
      <c r="F154" s="7" t="s">
        <v>58</v>
      </c>
      <c r="G154" s="7"/>
      <c r="H154" s="8" t="s">
        <v>59</v>
      </c>
      <c r="I154">
        <f t="shared" si="9"/>
        <v>2920</v>
      </c>
      <c r="J154">
        <f t="shared" si="8"/>
        <v>1</v>
      </c>
      <c r="K154">
        <f t="shared" si="10"/>
        <v>2920</v>
      </c>
    </row>
    <row r="155" spans="1:12" ht="31" x14ac:dyDescent="0.35">
      <c r="A155" s="39" t="s">
        <v>187</v>
      </c>
      <c r="B155" s="41" t="s">
        <v>263</v>
      </c>
      <c r="C155" s="6"/>
      <c r="D155" s="7" t="s">
        <v>57</v>
      </c>
      <c r="E155" s="7">
        <v>8</v>
      </c>
      <c r="F155" s="7" t="s">
        <v>58</v>
      </c>
      <c r="G155" s="7"/>
      <c r="H155" s="8" t="s">
        <v>59</v>
      </c>
      <c r="I155">
        <f t="shared" si="9"/>
        <v>243.36</v>
      </c>
      <c r="J155">
        <f t="shared" si="8"/>
        <v>1</v>
      </c>
      <c r="K155">
        <f t="shared" si="10"/>
        <v>243.36</v>
      </c>
    </row>
    <row r="156" spans="1:12" x14ac:dyDescent="0.35">
      <c r="A156" s="39" t="s">
        <v>264</v>
      </c>
      <c r="B156" s="41" t="s">
        <v>249</v>
      </c>
      <c r="C156" s="6"/>
      <c r="D156" s="7" t="s">
        <v>57</v>
      </c>
      <c r="E156" s="7">
        <v>8</v>
      </c>
      <c r="F156" s="7" t="s">
        <v>58</v>
      </c>
      <c r="G156" s="7"/>
      <c r="H156" s="8" t="s">
        <v>59</v>
      </c>
      <c r="I156">
        <f t="shared" si="9"/>
        <v>243.36</v>
      </c>
      <c r="J156">
        <f t="shared" si="8"/>
        <v>0</v>
      </c>
      <c r="K156">
        <f t="shared" si="10"/>
        <v>0</v>
      </c>
    </row>
    <row r="157" spans="1:12" x14ac:dyDescent="0.35">
      <c r="A157" s="39" t="s">
        <v>188</v>
      </c>
      <c r="B157" s="40" t="s">
        <v>5</v>
      </c>
      <c r="C157" s="6"/>
      <c r="D157" s="7" t="s">
        <v>57</v>
      </c>
      <c r="E157" s="7"/>
      <c r="F157" s="7" t="s">
        <v>58</v>
      </c>
      <c r="G157" s="7"/>
      <c r="H157" s="8" t="s">
        <v>59</v>
      </c>
      <c r="I157">
        <f t="shared" si="9"/>
        <v>0</v>
      </c>
      <c r="J157">
        <f t="shared" si="8"/>
        <v>0</v>
      </c>
      <c r="K157">
        <f t="shared" si="10"/>
        <v>0</v>
      </c>
    </row>
    <row r="158" spans="1:12" x14ac:dyDescent="0.35">
      <c r="A158" s="39" t="s">
        <v>189</v>
      </c>
      <c r="B158" s="40" t="s">
        <v>6</v>
      </c>
      <c r="C158" s="6"/>
      <c r="D158" s="7" t="s">
        <v>57</v>
      </c>
      <c r="E158" s="7">
        <v>4</v>
      </c>
      <c r="F158" s="7" t="s">
        <v>58</v>
      </c>
      <c r="G158" s="7">
        <v>13</v>
      </c>
      <c r="H158" s="8" t="s">
        <v>59</v>
      </c>
      <c r="I158">
        <f t="shared" si="9"/>
        <v>134.68</v>
      </c>
      <c r="J158">
        <f t="shared" si="8"/>
        <v>2</v>
      </c>
      <c r="K158">
        <f t="shared" si="10"/>
        <v>269.36</v>
      </c>
    </row>
    <row r="159" spans="1:12" x14ac:dyDescent="0.35">
      <c r="A159" s="39" t="s">
        <v>190</v>
      </c>
      <c r="B159" s="40" t="s">
        <v>7</v>
      </c>
      <c r="C159" s="6"/>
      <c r="D159" s="7" t="s">
        <v>57</v>
      </c>
      <c r="E159" s="7">
        <v>5</v>
      </c>
      <c r="F159" s="7" t="s">
        <v>58</v>
      </c>
      <c r="G159" s="7">
        <v>15</v>
      </c>
      <c r="H159" s="8" t="s">
        <v>59</v>
      </c>
      <c r="I159">
        <f t="shared" si="9"/>
        <v>167.10000000000002</v>
      </c>
      <c r="J159">
        <f t="shared" si="8"/>
        <v>5</v>
      </c>
      <c r="K159">
        <f t="shared" si="10"/>
        <v>835.50000000000011</v>
      </c>
    </row>
    <row r="160" spans="1:12" x14ac:dyDescent="0.35">
      <c r="A160" s="39" t="s">
        <v>191</v>
      </c>
      <c r="B160" s="40" t="s">
        <v>8</v>
      </c>
      <c r="C160" s="6"/>
      <c r="D160" s="7" t="s">
        <v>57</v>
      </c>
      <c r="E160" s="7"/>
      <c r="F160" s="7" t="s">
        <v>58</v>
      </c>
      <c r="G160" s="7"/>
      <c r="H160" s="8" t="s">
        <v>59</v>
      </c>
      <c r="I160">
        <f t="shared" si="9"/>
        <v>0</v>
      </c>
      <c r="J160">
        <f t="shared" si="8"/>
        <v>0</v>
      </c>
      <c r="K160">
        <f t="shared" si="10"/>
        <v>0</v>
      </c>
    </row>
    <row r="161" spans="1:11" x14ac:dyDescent="0.35">
      <c r="A161" s="39" t="s">
        <v>192</v>
      </c>
      <c r="B161" s="40" t="s">
        <v>9</v>
      </c>
      <c r="C161" s="6"/>
      <c r="D161" s="7" t="s">
        <v>57</v>
      </c>
      <c r="E161" s="7"/>
      <c r="F161" s="7" t="s">
        <v>58</v>
      </c>
      <c r="G161" s="7"/>
      <c r="H161" s="8" t="s">
        <v>59</v>
      </c>
      <c r="I161">
        <f t="shared" si="9"/>
        <v>0</v>
      </c>
      <c r="J161">
        <f t="shared" si="8"/>
        <v>0</v>
      </c>
      <c r="K161">
        <f t="shared" si="10"/>
        <v>0</v>
      </c>
    </row>
    <row r="162" spans="1:11" x14ac:dyDescent="0.35">
      <c r="A162" s="39" t="s">
        <v>193</v>
      </c>
      <c r="B162" s="40" t="s">
        <v>10</v>
      </c>
      <c r="C162" s="6"/>
      <c r="D162" s="7" t="s">
        <v>57</v>
      </c>
      <c r="E162" s="7">
        <v>6</v>
      </c>
      <c r="F162" s="7" t="s">
        <v>58</v>
      </c>
      <c r="G162" s="7">
        <v>10</v>
      </c>
      <c r="H162" s="8" t="s">
        <v>59</v>
      </c>
      <c r="I162">
        <f t="shared" si="9"/>
        <v>192.52</v>
      </c>
      <c r="J162">
        <f t="shared" si="8"/>
        <v>2</v>
      </c>
      <c r="K162">
        <f t="shared" si="10"/>
        <v>385.04</v>
      </c>
    </row>
    <row r="163" spans="1:11" x14ac:dyDescent="0.35">
      <c r="A163" s="39" t="s">
        <v>194</v>
      </c>
      <c r="B163" s="40" t="s">
        <v>11</v>
      </c>
      <c r="C163" s="6"/>
      <c r="D163" s="7" t="s">
        <v>57</v>
      </c>
      <c r="E163" s="7"/>
      <c r="F163" s="7" t="s">
        <v>58</v>
      </c>
      <c r="G163" s="7"/>
      <c r="H163" s="8" t="s">
        <v>59</v>
      </c>
      <c r="I163">
        <f t="shared" si="9"/>
        <v>0</v>
      </c>
      <c r="J163">
        <f t="shared" si="8"/>
        <v>0</v>
      </c>
      <c r="K163">
        <f t="shared" si="10"/>
        <v>0</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c r="D165" s="7" t="s">
        <v>57</v>
      </c>
      <c r="E165" s="7"/>
      <c r="F165" s="7" t="s">
        <v>58</v>
      </c>
      <c r="G165" s="7"/>
      <c r="H165" s="8" t="s">
        <v>59</v>
      </c>
      <c r="I165">
        <f>(C165*365)+(E165*30.42)+G165</f>
        <v>0</v>
      </c>
      <c r="J165">
        <f t="shared" si="8"/>
        <v>0</v>
      </c>
      <c r="K165">
        <f t="shared" si="10"/>
        <v>0</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c r="D167" s="7" t="s">
        <v>57</v>
      </c>
      <c r="E167" s="7"/>
      <c r="F167" s="7" t="s">
        <v>58</v>
      </c>
      <c r="G167" s="7"/>
      <c r="H167" s="8" t="s">
        <v>59</v>
      </c>
      <c r="I167">
        <f t="shared" si="11"/>
        <v>0</v>
      </c>
      <c r="J167">
        <f t="shared" si="8"/>
        <v>0</v>
      </c>
      <c r="K167">
        <f t="shared" si="10"/>
        <v>0</v>
      </c>
    </row>
    <row r="168" spans="1:11" x14ac:dyDescent="0.35">
      <c r="A168" s="39" t="s">
        <v>235</v>
      </c>
      <c r="B168" s="41" t="s">
        <v>216</v>
      </c>
      <c r="C168" s="6"/>
      <c r="D168" s="7" t="s">
        <v>57</v>
      </c>
      <c r="E168" s="7">
        <v>3</v>
      </c>
      <c r="F168" s="7" t="s">
        <v>58</v>
      </c>
      <c r="G168" s="7">
        <v>5</v>
      </c>
      <c r="H168" s="8" t="s">
        <v>59</v>
      </c>
      <c r="I168">
        <f t="shared" si="11"/>
        <v>96.26</v>
      </c>
      <c r="J168">
        <f t="shared" si="8"/>
        <v>1</v>
      </c>
      <c r="K168">
        <f t="shared" si="10"/>
        <v>96.26</v>
      </c>
    </row>
    <row r="169" spans="1:11" ht="31" x14ac:dyDescent="0.35">
      <c r="A169" s="39" t="s">
        <v>236</v>
      </c>
      <c r="B169" s="41" t="s">
        <v>221</v>
      </c>
      <c r="C169" s="6"/>
      <c r="D169" s="7" t="s">
        <v>57</v>
      </c>
      <c r="E169" s="7"/>
      <c r="F169" s="7" t="s">
        <v>58</v>
      </c>
      <c r="G169" s="7"/>
      <c r="H169" s="8" t="s">
        <v>59</v>
      </c>
      <c r="I169">
        <f t="shared" si="11"/>
        <v>0</v>
      </c>
      <c r="J169">
        <f t="shared" si="8"/>
        <v>0</v>
      </c>
      <c r="K169">
        <f t="shared" si="10"/>
        <v>0</v>
      </c>
    </row>
    <row r="170" spans="1:11" ht="31" x14ac:dyDescent="0.35">
      <c r="A170" s="39" t="s">
        <v>237</v>
      </c>
      <c r="B170" s="41" t="s">
        <v>69</v>
      </c>
      <c r="C170" s="6">
        <v>1</v>
      </c>
      <c r="D170" s="7" t="s">
        <v>57</v>
      </c>
      <c r="E170" s="7">
        <v>11</v>
      </c>
      <c r="F170" s="7" t="s">
        <v>58</v>
      </c>
      <c r="G170" s="7">
        <v>19</v>
      </c>
      <c r="H170" s="8" t="s">
        <v>59</v>
      </c>
      <c r="I170">
        <f t="shared" si="11"/>
        <v>718.62</v>
      </c>
      <c r="J170">
        <f t="shared" si="8"/>
        <v>4</v>
      </c>
      <c r="K170">
        <f t="shared" si="10"/>
        <v>2874.48</v>
      </c>
    </row>
    <row r="171" spans="1:11" ht="31" x14ac:dyDescent="0.35">
      <c r="A171" s="39"/>
      <c r="B171" s="41" t="s">
        <v>271</v>
      </c>
      <c r="C171" s="6"/>
      <c r="D171" s="7" t="s">
        <v>57</v>
      </c>
      <c r="E171" s="7"/>
      <c r="F171" s="7" t="s">
        <v>58</v>
      </c>
      <c r="G171" s="7"/>
      <c r="H171" s="8" t="s">
        <v>59</v>
      </c>
      <c r="I171">
        <f t="shared" ref="I171" si="12">(C171*365)+(E171*30.42)+G171</f>
        <v>0</v>
      </c>
      <c r="J171">
        <f>C195</f>
        <v>0</v>
      </c>
      <c r="K171">
        <f t="shared" ref="K171" si="13">I171*J171</f>
        <v>0</v>
      </c>
    </row>
    <row r="172" spans="1:11" x14ac:dyDescent="0.35">
      <c r="A172" s="39" t="s">
        <v>238</v>
      </c>
      <c r="B172" s="40" t="s">
        <v>70</v>
      </c>
      <c r="C172" s="6"/>
      <c r="D172" s="7" t="s">
        <v>57</v>
      </c>
      <c r="E172" s="7">
        <v>1</v>
      </c>
      <c r="F172" s="7" t="s">
        <v>58</v>
      </c>
      <c r="G172" s="7">
        <v>20</v>
      </c>
      <c r="H172" s="8" t="s">
        <v>59</v>
      </c>
      <c r="I172">
        <f t="shared" si="11"/>
        <v>50.42</v>
      </c>
      <c r="J172">
        <f t="shared" ref="J172" si="14">C196</f>
        <v>5</v>
      </c>
      <c r="K172">
        <f t="shared" si="10"/>
        <v>252.10000000000002</v>
      </c>
    </row>
    <row r="173" spans="1:11" x14ac:dyDescent="0.35">
      <c r="A173" s="4">
        <v>13</v>
      </c>
      <c r="B173" s="5" t="s">
        <v>87</v>
      </c>
      <c r="C173" s="109">
        <f>SUM(C174:H177,C179,C181:H196)</f>
        <v>23</v>
      </c>
      <c r="D173" s="110"/>
      <c r="E173" s="110"/>
      <c r="F173" s="110"/>
      <c r="G173" s="110"/>
      <c r="H173" s="111"/>
      <c r="I173" s="30">
        <f>C39</f>
        <v>0</v>
      </c>
      <c r="J173" s="45"/>
    </row>
    <row r="174" spans="1:11" x14ac:dyDescent="0.35">
      <c r="A174" s="4" t="s">
        <v>68</v>
      </c>
      <c r="B174" s="5" t="s">
        <v>2</v>
      </c>
      <c r="C174" s="118">
        <v>1</v>
      </c>
      <c r="D174" s="118"/>
      <c r="E174" s="118"/>
      <c r="F174" s="118"/>
      <c r="G174" s="118"/>
      <c r="H174" s="118"/>
    </row>
    <row r="175" spans="1:11" x14ac:dyDescent="0.35">
      <c r="A175" s="4" t="s">
        <v>199</v>
      </c>
      <c r="B175" s="5" t="s">
        <v>3</v>
      </c>
      <c r="C175" s="118"/>
      <c r="D175" s="118"/>
      <c r="E175" s="118"/>
      <c r="F175" s="118"/>
      <c r="G175" s="118"/>
      <c r="H175" s="118"/>
    </row>
    <row r="176" spans="1:11" x14ac:dyDescent="0.35">
      <c r="A176" s="4" t="s">
        <v>200</v>
      </c>
      <c r="B176" s="5" t="s">
        <v>4</v>
      </c>
      <c r="C176" s="118">
        <v>1</v>
      </c>
      <c r="D176" s="118"/>
      <c r="E176" s="118"/>
      <c r="F176" s="118"/>
      <c r="G176" s="118"/>
      <c r="H176" s="118"/>
    </row>
    <row r="177" spans="1:8" x14ac:dyDescent="0.35">
      <c r="A177" s="39" t="s">
        <v>201</v>
      </c>
      <c r="B177" s="40" t="s">
        <v>243</v>
      </c>
      <c r="C177" s="118">
        <v>1</v>
      </c>
      <c r="D177" s="118"/>
      <c r="E177" s="118"/>
      <c r="F177" s="118"/>
      <c r="G177" s="118"/>
      <c r="H177" s="118"/>
    </row>
    <row r="178" spans="1:8" x14ac:dyDescent="0.35">
      <c r="A178" s="39" t="s">
        <v>265</v>
      </c>
      <c r="B178" s="40" t="s">
        <v>249</v>
      </c>
      <c r="C178" s="118">
        <v>1</v>
      </c>
      <c r="D178" s="118"/>
      <c r="E178" s="118"/>
      <c r="F178" s="118"/>
      <c r="G178" s="118"/>
      <c r="H178" s="118"/>
    </row>
    <row r="179" spans="1:8" ht="31" x14ac:dyDescent="0.35">
      <c r="A179" s="39" t="s">
        <v>202</v>
      </c>
      <c r="B179" s="41" t="s">
        <v>251</v>
      </c>
      <c r="C179" s="118">
        <v>1</v>
      </c>
      <c r="D179" s="118"/>
      <c r="E179" s="118"/>
      <c r="F179" s="118"/>
      <c r="G179" s="118"/>
      <c r="H179" s="118"/>
    </row>
    <row r="180" spans="1:8" x14ac:dyDescent="0.35">
      <c r="A180" s="39" t="s">
        <v>266</v>
      </c>
      <c r="B180" s="41" t="s">
        <v>258</v>
      </c>
      <c r="C180" s="118"/>
      <c r="D180" s="118"/>
      <c r="E180" s="118"/>
      <c r="F180" s="118"/>
      <c r="G180" s="118"/>
      <c r="H180" s="118"/>
    </row>
    <row r="181" spans="1:8" x14ac:dyDescent="0.35">
      <c r="A181" s="39" t="s">
        <v>203</v>
      </c>
      <c r="B181" s="40" t="s">
        <v>5</v>
      </c>
      <c r="C181" s="118"/>
      <c r="D181" s="118"/>
      <c r="E181" s="118"/>
      <c r="F181" s="118"/>
      <c r="G181" s="118"/>
      <c r="H181" s="118"/>
    </row>
    <row r="182" spans="1:8" x14ac:dyDescent="0.35">
      <c r="A182" s="39" t="s">
        <v>204</v>
      </c>
      <c r="B182" s="40" t="s">
        <v>6</v>
      </c>
      <c r="C182" s="118">
        <v>2</v>
      </c>
      <c r="D182" s="118"/>
      <c r="E182" s="118"/>
      <c r="F182" s="118"/>
      <c r="G182" s="118"/>
      <c r="H182" s="118"/>
    </row>
    <row r="183" spans="1:8" x14ac:dyDescent="0.35">
      <c r="A183" s="39" t="s">
        <v>205</v>
      </c>
      <c r="B183" s="40" t="s">
        <v>7</v>
      </c>
      <c r="C183" s="118">
        <v>5</v>
      </c>
      <c r="D183" s="118"/>
      <c r="E183" s="118"/>
      <c r="F183" s="118"/>
      <c r="G183" s="118"/>
      <c r="H183" s="118"/>
    </row>
    <row r="184" spans="1:8" x14ac:dyDescent="0.35">
      <c r="A184" s="39" t="s">
        <v>206</v>
      </c>
      <c r="B184" s="40" t="s">
        <v>8</v>
      </c>
      <c r="C184" s="118"/>
      <c r="D184" s="118"/>
      <c r="E184" s="118"/>
      <c r="F184" s="118"/>
      <c r="G184" s="118"/>
      <c r="H184" s="118"/>
    </row>
    <row r="185" spans="1:8" x14ac:dyDescent="0.35">
      <c r="A185" s="39" t="s">
        <v>207</v>
      </c>
      <c r="B185" s="40" t="s">
        <v>9</v>
      </c>
      <c r="C185" s="118"/>
      <c r="D185" s="118"/>
      <c r="E185" s="118"/>
      <c r="F185" s="118"/>
      <c r="G185" s="118"/>
      <c r="H185" s="118"/>
    </row>
    <row r="186" spans="1:8" x14ac:dyDescent="0.35">
      <c r="A186" s="39" t="s">
        <v>208</v>
      </c>
      <c r="B186" s="40" t="s">
        <v>10</v>
      </c>
      <c r="C186" s="118">
        <v>2</v>
      </c>
      <c r="D186" s="118"/>
      <c r="E186" s="118"/>
      <c r="F186" s="118"/>
      <c r="G186" s="118"/>
      <c r="H186" s="118"/>
    </row>
    <row r="187" spans="1:8" x14ac:dyDescent="0.35">
      <c r="A187" s="39" t="s">
        <v>209</v>
      </c>
      <c r="B187" s="40" t="s">
        <v>11</v>
      </c>
      <c r="C187" s="118"/>
      <c r="D187" s="118"/>
      <c r="E187" s="118"/>
      <c r="F187" s="118"/>
      <c r="G187" s="118"/>
      <c r="H187" s="118"/>
    </row>
    <row r="188" spans="1:8" x14ac:dyDescent="0.35">
      <c r="A188" s="39" t="s">
        <v>210</v>
      </c>
      <c r="B188" s="40" t="s">
        <v>12</v>
      </c>
      <c r="C188" s="118"/>
      <c r="D188" s="118"/>
      <c r="E188" s="118"/>
      <c r="F188" s="118"/>
      <c r="G188" s="118"/>
      <c r="H188" s="118"/>
    </row>
    <row r="189" spans="1:8" x14ac:dyDescent="0.35">
      <c r="A189" s="39" t="s">
        <v>211</v>
      </c>
      <c r="B189" s="40" t="s">
        <v>13</v>
      </c>
      <c r="C189" s="118"/>
      <c r="D189" s="118"/>
      <c r="E189" s="118"/>
      <c r="F189" s="118"/>
      <c r="G189" s="118"/>
      <c r="H189" s="118"/>
    </row>
    <row r="190" spans="1:8" x14ac:dyDescent="0.35">
      <c r="A190" s="39" t="s">
        <v>212</v>
      </c>
      <c r="B190" s="41" t="s">
        <v>214</v>
      </c>
      <c r="C190" s="118"/>
      <c r="D190" s="118"/>
      <c r="E190" s="118"/>
      <c r="F190" s="118"/>
      <c r="G190" s="118"/>
      <c r="H190" s="118"/>
    </row>
    <row r="191" spans="1:8" x14ac:dyDescent="0.35">
      <c r="A191" s="39" t="s">
        <v>213</v>
      </c>
      <c r="B191" s="41" t="s">
        <v>215</v>
      </c>
      <c r="C191" s="118"/>
      <c r="D191" s="118"/>
      <c r="E191" s="118"/>
      <c r="F191" s="118"/>
      <c r="G191" s="118"/>
      <c r="H191" s="118"/>
    </row>
    <row r="192" spans="1:8" x14ac:dyDescent="0.35">
      <c r="A192" s="39" t="s">
        <v>239</v>
      </c>
      <c r="B192" s="41" t="s">
        <v>216</v>
      </c>
      <c r="C192" s="118">
        <v>1</v>
      </c>
      <c r="D192" s="118"/>
      <c r="E192" s="118"/>
      <c r="F192" s="118"/>
      <c r="G192" s="118"/>
      <c r="H192" s="118"/>
    </row>
    <row r="193" spans="1:8" ht="31" x14ac:dyDescent="0.35">
      <c r="A193" s="39" t="s">
        <v>240</v>
      </c>
      <c r="B193" s="41" t="s">
        <v>217</v>
      </c>
      <c r="C193" s="118">
        <v>0</v>
      </c>
      <c r="D193" s="118"/>
      <c r="E193" s="118"/>
      <c r="F193" s="118"/>
      <c r="G193" s="118"/>
      <c r="H193" s="118"/>
    </row>
    <row r="194" spans="1:8" ht="31" x14ac:dyDescent="0.35">
      <c r="A194" s="39" t="s">
        <v>241</v>
      </c>
      <c r="B194" s="41" t="s">
        <v>69</v>
      </c>
      <c r="C194" s="118">
        <v>4</v>
      </c>
      <c r="D194" s="118"/>
      <c r="E194" s="118"/>
      <c r="F194" s="118"/>
      <c r="G194" s="118"/>
      <c r="H194" s="118"/>
    </row>
    <row r="195" spans="1:8" ht="31" x14ac:dyDescent="0.35">
      <c r="A195" s="39"/>
      <c r="B195" s="41" t="s">
        <v>271</v>
      </c>
      <c r="C195" s="118"/>
      <c r="D195" s="118"/>
      <c r="E195" s="118"/>
      <c r="F195" s="118"/>
      <c r="G195" s="118"/>
      <c r="H195" s="118"/>
    </row>
    <row r="196" spans="1:8" x14ac:dyDescent="0.35">
      <c r="A196" s="39" t="s">
        <v>242</v>
      </c>
      <c r="B196" s="40" t="s">
        <v>70</v>
      </c>
      <c r="C196" s="118">
        <v>5</v>
      </c>
      <c r="D196" s="118"/>
      <c r="E196" s="118"/>
      <c r="F196" s="118"/>
      <c r="G196" s="118"/>
      <c r="H196" s="118"/>
    </row>
    <row r="197" spans="1:8" x14ac:dyDescent="0.35">
      <c r="B197" s="47" t="s">
        <v>24</v>
      </c>
      <c r="C197" s="116">
        <v>1</v>
      </c>
      <c r="D197" s="117"/>
      <c r="E197" s="117"/>
      <c r="F197" s="117"/>
      <c r="G197" s="117"/>
      <c r="H197" s="117"/>
    </row>
  </sheetData>
  <mergeCells count="124">
    <mergeCell ref="C58:H58"/>
    <mergeCell ref="C59:H59"/>
    <mergeCell ref="C62:H62"/>
    <mergeCell ref="C63:H63"/>
    <mergeCell ref="C64:H64"/>
    <mergeCell ref="C65:H65"/>
    <mergeCell ref="C42:H42"/>
    <mergeCell ref="C43:H43"/>
    <mergeCell ref="C44:H44"/>
    <mergeCell ref="C47:H47"/>
    <mergeCell ref="C46:H46"/>
    <mergeCell ref="C49:H49"/>
    <mergeCell ref="C50:H50"/>
    <mergeCell ref="C51:H51"/>
    <mergeCell ref="C52:H52"/>
    <mergeCell ref="C53:H53"/>
    <mergeCell ref="C54:H54"/>
    <mergeCell ref="C60:H60"/>
    <mergeCell ref="C33:H33"/>
    <mergeCell ref="C34:H34"/>
    <mergeCell ref="C23:H23"/>
    <mergeCell ref="C195:H195"/>
    <mergeCell ref="C80:H80"/>
    <mergeCell ref="C36:H36"/>
    <mergeCell ref="C37:H37"/>
    <mergeCell ref="C38:H38"/>
    <mergeCell ref="C39:H39"/>
    <mergeCell ref="C40:H40"/>
    <mergeCell ref="C45:H45"/>
    <mergeCell ref="C55:H55"/>
    <mergeCell ref="C177:H177"/>
    <mergeCell ref="C178:H178"/>
    <mergeCell ref="C179:H179"/>
    <mergeCell ref="C173:H173"/>
    <mergeCell ref="C174:H174"/>
    <mergeCell ref="C175:H175"/>
    <mergeCell ref="C176:H176"/>
    <mergeCell ref="C48:H48"/>
    <mergeCell ref="C41:H41"/>
    <mergeCell ref="C67:H67"/>
    <mergeCell ref="C56:H56"/>
    <mergeCell ref="C57:H57"/>
    <mergeCell ref="C78:H78"/>
    <mergeCell ref="C79:H79"/>
    <mergeCell ref="C77:H77"/>
    <mergeCell ref="C12:H12"/>
    <mergeCell ref="C13:H13"/>
    <mergeCell ref="C14:H14"/>
    <mergeCell ref="C15:H15"/>
    <mergeCell ref="C17:H17"/>
    <mergeCell ref="C16:H16"/>
    <mergeCell ref="C18:H18"/>
    <mergeCell ref="C20:H20"/>
    <mergeCell ref="C21:H21"/>
    <mergeCell ref="C22:H22"/>
    <mergeCell ref="C19:H19"/>
    <mergeCell ref="C35:H35"/>
    <mergeCell ref="C24:H24"/>
    <mergeCell ref="C25:H25"/>
    <mergeCell ref="C26:H26"/>
    <mergeCell ref="C27:H27"/>
    <mergeCell ref="C28:H28"/>
    <mergeCell ref="C29:H29"/>
    <mergeCell ref="C30:H30"/>
    <mergeCell ref="C31:H31"/>
    <mergeCell ref="C32:H32"/>
    <mergeCell ref="C68:H68"/>
    <mergeCell ref="C69:H69"/>
    <mergeCell ref="C70:H70"/>
    <mergeCell ref="C71:H71"/>
    <mergeCell ref="C72:H72"/>
    <mergeCell ref="C73:H73"/>
    <mergeCell ref="C74:H74"/>
    <mergeCell ref="C75:H75"/>
    <mergeCell ref="C76:H76"/>
    <mergeCell ref="C66:H66"/>
    <mergeCell ref="C61:H61"/>
    <mergeCell ref="C93:H93"/>
    <mergeCell ref="C94:H94"/>
    <mergeCell ref="C99:H99"/>
    <mergeCell ref="C100:H100"/>
    <mergeCell ref="C101:H101"/>
    <mergeCell ref="C102:H102"/>
    <mergeCell ref="C84:H84"/>
    <mergeCell ref="C85:H85"/>
    <mergeCell ref="C86:H86"/>
    <mergeCell ref="C87:H87"/>
    <mergeCell ref="C88:H88"/>
    <mergeCell ref="C89:H89"/>
    <mergeCell ref="C90:H90"/>
    <mergeCell ref="C91:H91"/>
    <mergeCell ref="C95:H95"/>
    <mergeCell ref="C96:H96"/>
    <mergeCell ref="C97:H97"/>
    <mergeCell ref="C98:H98"/>
    <mergeCell ref="C82:H82"/>
    <mergeCell ref="C83:H83"/>
    <mergeCell ref="C92:H92"/>
    <mergeCell ref="C81:H81"/>
    <mergeCell ref="C103:H103"/>
    <mergeCell ref="C104:H104"/>
    <mergeCell ref="C105:H105"/>
    <mergeCell ref="C106:H106"/>
    <mergeCell ref="C107:H107"/>
    <mergeCell ref="C180:H180"/>
    <mergeCell ref="C181:H181"/>
    <mergeCell ref="C187:H187"/>
    <mergeCell ref="C188:H188"/>
    <mergeCell ref="C182:H182"/>
    <mergeCell ref="C183:H183"/>
    <mergeCell ref="C184:H184"/>
    <mergeCell ref="C185:H185"/>
    <mergeCell ref="C186:H186"/>
    <mergeCell ref="C197:H197"/>
    <mergeCell ref="C108:H108"/>
    <mergeCell ref="C109:H109"/>
    <mergeCell ref="C147:H147"/>
    <mergeCell ref="C191:H191"/>
    <mergeCell ref="C192:H192"/>
    <mergeCell ref="C193:H193"/>
    <mergeCell ref="C194:H194"/>
    <mergeCell ref="C196:H196"/>
    <mergeCell ref="C189:H189"/>
    <mergeCell ref="C190:H190"/>
  </mergeCells>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97"/>
  <sheetViews>
    <sheetView topLeftCell="A133" zoomScale="70" zoomScaleNormal="7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285</v>
      </c>
    </row>
    <row r="12" spans="1:8" x14ac:dyDescent="0.35">
      <c r="A12" s="3" t="s">
        <v>60</v>
      </c>
      <c r="B12" s="3" t="s">
        <v>61</v>
      </c>
      <c r="C12" s="112" t="s">
        <v>62</v>
      </c>
      <c r="D12" s="113"/>
      <c r="E12" s="113"/>
      <c r="F12" s="113"/>
      <c r="G12" s="113"/>
      <c r="H12" s="114"/>
    </row>
    <row r="13" spans="1:8" x14ac:dyDescent="0.35">
      <c r="A13" s="4">
        <v>1</v>
      </c>
      <c r="B13" s="5" t="s">
        <v>0</v>
      </c>
      <c r="C13" s="108">
        <v>58</v>
      </c>
      <c r="D13" s="106"/>
      <c r="E13" s="106"/>
      <c r="F13" s="106"/>
      <c r="G13" s="106"/>
      <c r="H13" s="107"/>
    </row>
    <row r="14" spans="1:8" x14ac:dyDescent="0.35">
      <c r="A14" s="4">
        <v>2</v>
      </c>
      <c r="B14" s="5" t="s">
        <v>1</v>
      </c>
      <c r="C14" s="109">
        <f>SUM(C15:H18,C20,C22:H37)</f>
        <v>8</v>
      </c>
      <c r="D14" s="110"/>
      <c r="E14" s="110"/>
      <c r="F14" s="110"/>
      <c r="G14" s="110"/>
      <c r="H14" s="111"/>
    </row>
    <row r="15" spans="1:8" x14ac:dyDescent="0.35">
      <c r="A15" s="4" t="s">
        <v>111</v>
      </c>
      <c r="B15" s="5" t="s">
        <v>2</v>
      </c>
      <c r="C15" s="108">
        <v>3</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2</v>
      </c>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c r="D22" s="106"/>
      <c r="E22" s="106"/>
      <c r="F22" s="106"/>
      <c r="G22" s="106"/>
      <c r="H22" s="107"/>
    </row>
    <row r="23" spans="1:8" x14ac:dyDescent="0.35">
      <c r="A23" s="4" t="s">
        <v>117</v>
      </c>
      <c r="B23" s="5" t="s">
        <v>6</v>
      </c>
      <c r="C23" s="108">
        <v>2</v>
      </c>
      <c r="D23" s="106"/>
      <c r="E23" s="106"/>
      <c r="F23" s="106"/>
      <c r="G23" s="106"/>
      <c r="H23" s="107"/>
    </row>
    <row r="24" spans="1:8" x14ac:dyDescent="0.35">
      <c r="A24" s="4" t="s">
        <v>118</v>
      </c>
      <c r="B24" s="5" t="s">
        <v>7</v>
      </c>
      <c r="C24" s="108"/>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v>1</v>
      </c>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c r="D35" s="106"/>
      <c r="E35" s="106"/>
      <c r="F35" s="106"/>
      <c r="G35" s="106"/>
      <c r="H35" s="107"/>
    </row>
    <row r="36" spans="1:8" x14ac:dyDescent="0.35">
      <c r="A36" s="39"/>
      <c r="B36" s="41" t="s">
        <v>289</v>
      </c>
      <c r="C36" s="108"/>
      <c r="D36" s="106"/>
      <c r="E36" s="106"/>
      <c r="F36" s="106"/>
      <c r="G36" s="106"/>
      <c r="H36" s="107"/>
    </row>
    <row r="37" spans="1:8" x14ac:dyDescent="0.35">
      <c r="A37" s="39" t="s">
        <v>225</v>
      </c>
      <c r="B37" s="40" t="s">
        <v>70</v>
      </c>
      <c r="C37" s="108"/>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71</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37</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4</v>
      </c>
      <c r="D59" s="106"/>
      <c r="E59" s="106"/>
      <c r="F59" s="106"/>
      <c r="G59" s="106"/>
      <c r="H59" s="107"/>
    </row>
    <row r="60" spans="1:9" x14ac:dyDescent="0.35">
      <c r="A60" s="39" t="s">
        <v>91</v>
      </c>
      <c r="B60" s="40" t="s">
        <v>253</v>
      </c>
      <c r="C60" s="108"/>
      <c r="D60" s="106"/>
      <c r="E60" s="106"/>
      <c r="F60" s="106"/>
      <c r="G60" s="106"/>
      <c r="H60" s="107"/>
    </row>
    <row r="61" spans="1:9" x14ac:dyDescent="0.35">
      <c r="A61" s="39" t="s">
        <v>248</v>
      </c>
      <c r="B61" s="40" t="s">
        <v>249</v>
      </c>
      <c r="C61" s="108"/>
      <c r="D61" s="106"/>
      <c r="E61" s="106"/>
      <c r="F61" s="106"/>
      <c r="G61" s="106"/>
      <c r="H61" s="107"/>
    </row>
    <row r="62" spans="1:9" ht="31" x14ac:dyDescent="0.35">
      <c r="A62" s="39" t="s">
        <v>250</v>
      </c>
      <c r="B62" s="41" t="s">
        <v>251</v>
      </c>
      <c r="C62" s="108">
        <v>1</v>
      </c>
      <c r="D62" s="106"/>
      <c r="E62" s="106"/>
      <c r="F62" s="106"/>
      <c r="G62" s="106"/>
      <c r="H62" s="107"/>
    </row>
    <row r="63" spans="1:9" x14ac:dyDescent="0.35">
      <c r="A63" s="39" t="s">
        <v>252</v>
      </c>
      <c r="B63" s="43" t="s">
        <v>249</v>
      </c>
      <c r="C63" s="108">
        <v>1</v>
      </c>
      <c r="D63" s="106"/>
      <c r="E63" s="106"/>
      <c r="F63" s="106"/>
      <c r="G63" s="106"/>
      <c r="H63" s="107"/>
    </row>
    <row r="64" spans="1:9" x14ac:dyDescent="0.35">
      <c r="A64" s="39" t="s">
        <v>92</v>
      </c>
      <c r="B64" s="40" t="s">
        <v>5</v>
      </c>
      <c r="C64" s="115"/>
      <c r="D64" s="115"/>
      <c r="E64" s="115"/>
      <c r="F64" s="115"/>
      <c r="G64" s="115"/>
      <c r="H64" s="115"/>
    </row>
    <row r="65" spans="1:8" x14ac:dyDescent="0.35">
      <c r="A65" s="39" t="s">
        <v>93</v>
      </c>
      <c r="B65" s="40" t="s">
        <v>6</v>
      </c>
      <c r="C65" s="108">
        <v>3</v>
      </c>
      <c r="D65" s="106"/>
      <c r="E65" s="106"/>
      <c r="F65" s="106"/>
      <c r="G65" s="106"/>
      <c r="H65" s="107"/>
    </row>
    <row r="66" spans="1:8" x14ac:dyDescent="0.35">
      <c r="A66" s="39" t="s">
        <v>94</v>
      </c>
      <c r="B66" s="40" t="s">
        <v>7</v>
      </c>
      <c r="C66" s="108">
        <v>9</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1</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v>1</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6</v>
      </c>
      <c r="D77" s="106"/>
      <c r="E77" s="106"/>
      <c r="F77" s="106"/>
      <c r="G77" s="106"/>
      <c r="H77" s="107"/>
    </row>
    <row r="78" spans="1:8" ht="31" x14ac:dyDescent="0.35">
      <c r="A78" s="39" t="s">
        <v>254</v>
      </c>
      <c r="B78" s="41" t="s">
        <v>219</v>
      </c>
      <c r="C78" s="108">
        <v>1</v>
      </c>
      <c r="D78" s="106"/>
      <c r="E78" s="106"/>
      <c r="F78" s="106"/>
      <c r="G78" s="106"/>
      <c r="H78" s="107"/>
    </row>
    <row r="79" spans="1:8" ht="31" x14ac:dyDescent="0.35">
      <c r="A79" s="39" t="s">
        <v>255</v>
      </c>
      <c r="B79" s="41" t="s">
        <v>220</v>
      </c>
      <c r="C79" s="108">
        <v>5</v>
      </c>
      <c r="D79" s="106"/>
      <c r="E79" s="106"/>
      <c r="F79" s="106"/>
      <c r="G79" s="106"/>
      <c r="H79" s="107"/>
    </row>
    <row r="80" spans="1:8" ht="31" x14ac:dyDescent="0.35">
      <c r="A80" s="39"/>
      <c r="B80" s="41" t="s">
        <v>271</v>
      </c>
      <c r="C80" s="108">
        <v>2</v>
      </c>
      <c r="D80" s="106"/>
      <c r="E80" s="106"/>
      <c r="F80" s="106"/>
      <c r="G80" s="106"/>
      <c r="H80" s="107"/>
    </row>
    <row r="81" spans="1:10" x14ac:dyDescent="0.35">
      <c r="A81" s="39" t="s">
        <v>230</v>
      </c>
      <c r="B81" s="40" t="s">
        <v>70</v>
      </c>
      <c r="C81" s="108">
        <v>7</v>
      </c>
      <c r="D81" s="106"/>
      <c r="E81" s="106"/>
      <c r="F81" s="106"/>
      <c r="G81" s="106"/>
      <c r="H81" s="107"/>
      <c r="J81" t="s">
        <v>67</v>
      </c>
    </row>
    <row r="82" spans="1:10" x14ac:dyDescent="0.35">
      <c r="A82" s="4" t="s">
        <v>144</v>
      </c>
      <c r="B82" s="5" t="s">
        <v>75</v>
      </c>
      <c r="C82" s="109">
        <f>SUM(C83:H91)</f>
        <v>71</v>
      </c>
      <c r="D82" s="110"/>
      <c r="E82" s="110"/>
      <c r="F82" s="110"/>
      <c r="G82" s="110"/>
      <c r="H82" s="111"/>
      <c r="I82" s="10">
        <f>SUM(C83:H91)</f>
        <v>71</v>
      </c>
      <c r="J82">
        <f>C55</f>
        <v>71</v>
      </c>
    </row>
    <row r="83" spans="1:10" x14ac:dyDescent="0.35">
      <c r="A83" s="4" t="s">
        <v>145</v>
      </c>
      <c r="B83" s="5" t="s">
        <v>76</v>
      </c>
      <c r="C83" s="108">
        <v>2</v>
      </c>
      <c r="D83" s="106"/>
      <c r="E83" s="106"/>
      <c r="F83" s="106"/>
      <c r="G83" s="106"/>
      <c r="H83" s="107"/>
      <c r="I83" s="10"/>
    </row>
    <row r="84" spans="1:10" x14ac:dyDescent="0.35">
      <c r="A84" s="4" t="s">
        <v>146</v>
      </c>
      <c r="B84" s="5" t="s">
        <v>27</v>
      </c>
      <c r="C84" s="108">
        <v>7</v>
      </c>
      <c r="D84" s="106"/>
      <c r="E84" s="106"/>
      <c r="F84" s="106"/>
      <c r="G84" s="106"/>
      <c r="H84" s="107"/>
    </row>
    <row r="85" spans="1:10" x14ac:dyDescent="0.35">
      <c r="A85" s="4" t="s">
        <v>147</v>
      </c>
      <c r="B85" s="5" t="s">
        <v>28</v>
      </c>
      <c r="C85" s="108">
        <v>7</v>
      </c>
      <c r="D85" s="106"/>
      <c r="E85" s="106"/>
      <c r="F85" s="106"/>
      <c r="G85" s="106"/>
      <c r="H85" s="107"/>
    </row>
    <row r="86" spans="1:10" x14ac:dyDescent="0.35">
      <c r="A86" s="4" t="s">
        <v>148</v>
      </c>
      <c r="B86" s="5" t="s">
        <v>29</v>
      </c>
      <c r="C86" s="108">
        <v>6</v>
      </c>
      <c r="D86" s="106"/>
      <c r="E86" s="106"/>
      <c r="F86" s="106"/>
      <c r="G86" s="106"/>
      <c r="H86" s="107"/>
    </row>
    <row r="87" spans="1:10" x14ac:dyDescent="0.35">
      <c r="A87" s="4" t="s">
        <v>149</v>
      </c>
      <c r="B87" s="5" t="s">
        <v>30</v>
      </c>
      <c r="C87" s="108">
        <v>12</v>
      </c>
      <c r="D87" s="106"/>
      <c r="E87" s="106"/>
      <c r="F87" s="106"/>
      <c r="G87" s="106"/>
      <c r="H87" s="107"/>
    </row>
    <row r="88" spans="1:10" x14ac:dyDescent="0.35">
      <c r="A88" s="4" t="s">
        <v>150</v>
      </c>
      <c r="B88" s="5" t="s">
        <v>31</v>
      </c>
      <c r="C88" s="108">
        <v>17</v>
      </c>
      <c r="D88" s="106"/>
      <c r="E88" s="106"/>
      <c r="F88" s="106"/>
      <c r="G88" s="106"/>
      <c r="H88" s="107"/>
    </row>
    <row r="89" spans="1:10" x14ac:dyDescent="0.35">
      <c r="A89" s="4" t="s">
        <v>151</v>
      </c>
      <c r="B89" s="5" t="s">
        <v>32</v>
      </c>
      <c r="C89" s="108">
        <v>3</v>
      </c>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v>17</v>
      </c>
      <c r="D91" s="106"/>
      <c r="E91" s="106"/>
      <c r="F91" s="106"/>
      <c r="G91" s="106"/>
      <c r="H91" s="107"/>
      <c r="J91" t="s">
        <v>67</v>
      </c>
    </row>
    <row r="92" spans="1:10" x14ac:dyDescent="0.35">
      <c r="A92" s="4" t="s">
        <v>53</v>
      </c>
      <c r="B92" s="5" t="s">
        <v>77</v>
      </c>
      <c r="C92" s="109">
        <f>SUM(C93:H102)</f>
        <v>71</v>
      </c>
      <c r="D92" s="110"/>
      <c r="E92" s="110"/>
      <c r="F92" s="110"/>
      <c r="G92" s="110"/>
      <c r="H92" s="111"/>
      <c r="I92" s="10">
        <f>SUM(C93:H102)</f>
        <v>71</v>
      </c>
      <c r="J92">
        <f>J82</f>
        <v>71</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3</v>
      </c>
      <c r="D97" s="106"/>
      <c r="E97" s="106"/>
      <c r="F97" s="106"/>
      <c r="G97" s="106"/>
      <c r="H97" s="107"/>
    </row>
    <row r="98" spans="1:12" x14ac:dyDescent="0.35">
      <c r="A98" s="4" t="s">
        <v>159</v>
      </c>
      <c r="B98" s="22" t="s">
        <v>35</v>
      </c>
      <c r="C98" s="108">
        <v>13</v>
      </c>
      <c r="D98" s="106"/>
      <c r="E98" s="106"/>
      <c r="F98" s="106"/>
      <c r="G98" s="106"/>
      <c r="H98" s="107"/>
    </row>
    <row r="99" spans="1:12" x14ac:dyDescent="0.35">
      <c r="A99" s="4" t="s">
        <v>160</v>
      </c>
      <c r="B99" s="22" t="s">
        <v>36</v>
      </c>
      <c r="C99" s="108">
        <v>27</v>
      </c>
      <c r="D99" s="106"/>
      <c r="E99" s="106"/>
      <c r="F99" s="106"/>
      <c r="G99" s="106"/>
      <c r="H99" s="107"/>
    </row>
    <row r="100" spans="1:12" x14ac:dyDescent="0.35">
      <c r="A100" s="4" t="s">
        <v>161</v>
      </c>
      <c r="B100" s="22" t="s">
        <v>37</v>
      </c>
      <c r="C100" s="106">
        <v>19</v>
      </c>
      <c r="D100" s="106"/>
      <c r="E100" s="106"/>
      <c r="F100" s="106"/>
      <c r="G100" s="106"/>
      <c r="H100" s="107"/>
    </row>
    <row r="101" spans="1:12" x14ac:dyDescent="0.35">
      <c r="A101" s="4" t="s">
        <v>162</v>
      </c>
      <c r="B101" s="22" t="s">
        <v>38</v>
      </c>
      <c r="C101" s="106">
        <v>6</v>
      </c>
      <c r="D101" s="106"/>
      <c r="E101" s="106"/>
      <c r="F101" s="106"/>
      <c r="G101" s="106"/>
      <c r="H101" s="107"/>
    </row>
    <row r="102" spans="1:12" x14ac:dyDescent="0.35">
      <c r="A102" s="4" t="s">
        <v>163</v>
      </c>
      <c r="B102" s="22" t="s">
        <v>39</v>
      </c>
      <c r="C102" s="106">
        <v>3</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8</v>
      </c>
      <c r="D110" s="28" t="s">
        <v>57</v>
      </c>
      <c r="E110" s="28">
        <f>INT((I110-C110*365)/30.42)</f>
        <v>0</v>
      </c>
      <c r="F110" s="28" t="s">
        <v>58</v>
      </c>
      <c r="G110" s="28">
        <f>ABS(INT(I110-C110*365-E110*30.42))</f>
        <v>10</v>
      </c>
      <c r="H110" s="29" t="s">
        <v>59</v>
      </c>
      <c r="I110">
        <f>K110/J110</f>
        <v>2930.5160563380277</v>
      </c>
      <c r="J110">
        <f>SUM(J113:J116,J118,J120:J135)</f>
        <v>71</v>
      </c>
      <c r="K110">
        <f>SUM(K113:K116,K118,K120:K135)</f>
        <v>208066.63999999996</v>
      </c>
      <c r="L110">
        <f>SUM(K113:K116,K118,K120:K135)</f>
        <v>208066.63999999996</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7" t="s">
        <v>57</v>
      </c>
      <c r="E113" s="7">
        <v>10</v>
      </c>
      <c r="F113" s="7" t="s">
        <v>58</v>
      </c>
      <c r="G113" s="7">
        <v>7</v>
      </c>
      <c r="H113" s="8" t="s">
        <v>59</v>
      </c>
      <c r="I113">
        <f>(C113*365)+(E113*30.42)+G113</f>
        <v>4326.2</v>
      </c>
      <c r="J113">
        <f t="shared" ref="J113:J133" si="0">C57</f>
        <v>37</v>
      </c>
      <c r="K113">
        <f>I113*J113</f>
        <v>160069.4</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6</v>
      </c>
      <c r="D115" s="7" t="s">
        <v>57</v>
      </c>
      <c r="E115" s="7">
        <v>6</v>
      </c>
      <c r="F115" s="7" t="s">
        <v>58</v>
      </c>
      <c r="G115" s="7">
        <v>22</v>
      </c>
      <c r="H115" s="8" t="s">
        <v>59</v>
      </c>
      <c r="I115">
        <f t="shared" si="1"/>
        <v>2394.52</v>
      </c>
      <c r="J115">
        <f t="shared" si="0"/>
        <v>4</v>
      </c>
      <c r="K115">
        <f t="shared" si="2"/>
        <v>9578.08</v>
      </c>
    </row>
    <row r="116" spans="1:11" x14ac:dyDescent="0.35">
      <c r="A116" s="4" t="s">
        <v>169</v>
      </c>
      <c r="B116" s="5" t="s">
        <v>256</v>
      </c>
      <c r="C116" s="6"/>
      <c r="D116" s="7" t="s">
        <v>57</v>
      </c>
      <c r="E116" s="7"/>
      <c r="F116" s="7" t="s">
        <v>58</v>
      </c>
      <c r="G116" s="7"/>
      <c r="H116" s="8" t="s">
        <v>59</v>
      </c>
      <c r="I116">
        <f t="shared" si="1"/>
        <v>0</v>
      </c>
      <c r="J116">
        <f t="shared" si="0"/>
        <v>0</v>
      </c>
      <c r="K116">
        <f t="shared" si="2"/>
        <v>0</v>
      </c>
    </row>
    <row r="117" spans="1:11" x14ac:dyDescent="0.35">
      <c r="A117" s="39" t="s">
        <v>257</v>
      </c>
      <c r="B117" s="5" t="s">
        <v>258</v>
      </c>
      <c r="C117" s="6"/>
      <c r="D117" s="7" t="s">
        <v>57</v>
      </c>
      <c r="E117" s="7"/>
      <c r="F117" s="7" t="s">
        <v>58</v>
      </c>
      <c r="G117" s="7"/>
      <c r="H117" s="8" t="s">
        <v>59</v>
      </c>
      <c r="I117">
        <f t="shared" si="1"/>
        <v>0</v>
      </c>
      <c r="J117">
        <f t="shared" si="0"/>
        <v>0</v>
      </c>
      <c r="K117">
        <f t="shared" si="2"/>
        <v>0</v>
      </c>
    </row>
    <row r="118" spans="1:11" ht="31" x14ac:dyDescent="0.35">
      <c r="A118" s="39" t="s">
        <v>170</v>
      </c>
      <c r="B118" s="41" t="s">
        <v>251</v>
      </c>
      <c r="C118" s="6">
        <v>9</v>
      </c>
      <c r="D118" s="7" t="s">
        <v>57</v>
      </c>
      <c r="E118" s="7"/>
      <c r="F118" s="7" t="s">
        <v>58</v>
      </c>
      <c r="G118" s="7"/>
      <c r="H118" s="8" t="s">
        <v>59</v>
      </c>
      <c r="I118">
        <f t="shared" si="1"/>
        <v>3285</v>
      </c>
      <c r="J118">
        <f t="shared" si="0"/>
        <v>1</v>
      </c>
      <c r="K118">
        <f t="shared" si="2"/>
        <v>3285</v>
      </c>
    </row>
    <row r="119" spans="1:11" x14ac:dyDescent="0.35">
      <c r="A119" s="39" t="s">
        <v>259</v>
      </c>
      <c r="B119" s="41" t="s">
        <v>260</v>
      </c>
      <c r="C119" s="6">
        <v>9</v>
      </c>
      <c r="D119" s="7" t="s">
        <v>57</v>
      </c>
      <c r="E119" s="7"/>
      <c r="F119" s="7" t="s">
        <v>58</v>
      </c>
      <c r="G119" s="7"/>
      <c r="H119" s="8" t="s">
        <v>59</v>
      </c>
      <c r="I119">
        <f t="shared" si="1"/>
        <v>3285</v>
      </c>
      <c r="J119">
        <f t="shared" si="0"/>
        <v>1</v>
      </c>
      <c r="K119">
        <f t="shared" si="2"/>
        <v>3285</v>
      </c>
    </row>
    <row r="120" spans="1:11" x14ac:dyDescent="0.35">
      <c r="A120" s="39" t="s">
        <v>171</v>
      </c>
      <c r="B120" s="40" t="s">
        <v>5</v>
      </c>
      <c r="C120" s="6"/>
      <c r="D120" s="7" t="s">
        <v>57</v>
      </c>
      <c r="E120" s="7"/>
      <c r="F120" s="7" t="s">
        <v>58</v>
      </c>
      <c r="G120" s="7"/>
      <c r="H120" s="8" t="s">
        <v>59</v>
      </c>
      <c r="I120">
        <f t="shared" si="1"/>
        <v>0</v>
      </c>
      <c r="J120">
        <f t="shared" si="0"/>
        <v>0</v>
      </c>
      <c r="K120">
        <f t="shared" si="2"/>
        <v>0</v>
      </c>
    </row>
    <row r="121" spans="1:11" x14ac:dyDescent="0.35">
      <c r="A121" s="39" t="s">
        <v>172</v>
      </c>
      <c r="B121" s="40" t="s">
        <v>6</v>
      </c>
      <c r="C121" s="6">
        <v>4</v>
      </c>
      <c r="D121" s="7" t="s">
        <v>57</v>
      </c>
      <c r="E121" s="7">
        <v>7</v>
      </c>
      <c r="F121" s="7" t="s">
        <v>58</v>
      </c>
      <c r="G121" s="7">
        <v>30</v>
      </c>
      <c r="H121" s="8" t="s">
        <v>59</v>
      </c>
      <c r="I121">
        <f t="shared" si="1"/>
        <v>1702.94</v>
      </c>
      <c r="J121">
        <f t="shared" si="0"/>
        <v>3</v>
      </c>
      <c r="K121">
        <f t="shared" si="2"/>
        <v>5108.82</v>
      </c>
    </row>
    <row r="122" spans="1:11" s="2" customFormat="1" x14ac:dyDescent="0.35">
      <c r="A122" s="39" t="s">
        <v>173</v>
      </c>
      <c r="B122" s="40" t="s">
        <v>7</v>
      </c>
      <c r="C122" s="6"/>
      <c r="D122" s="7" t="s">
        <v>57</v>
      </c>
      <c r="E122" s="7">
        <v>11</v>
      </c>
      <c r="F122" s="7" t="s">
        <v>58</v>
      </c>
      <c r="G122" s="7">
        <v>16</v>
      </c>
      <c r="H122" s="8" t="s">
        <v>59</v>
      </c>
      <c r="I122">
        <f t="shared" si="1"/>
        <v>350.62</v>
      </c>
      <c r="J122">
        <f t="shared" si="0"/>
        <v>9</v>
      </c>
      <c r="K122">
        <f t="shared" si="2"/>
        <v>3155.58</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5</v>
      </c>
      <c r="D125" s="7" t="s">
        <v>57</v>
      </c>
      <c r="E125" s="7"/>
      <c r="F125" s="7" t="s">
        <v>58</v>
      </c>
      <c r="G125" s="7"/>
      <c r="H125" s="8" t="s">
        <v>59</v>
      </c>
      <c r="I125">
        <f t="shared" si="1"/>
        <v>1825</v>
      </c>
      <c r="J125">
        <f t="shared" si="0"/>
        <v>1</v>
      </c>
      <c r="K125">
        <f t="shared" si="2"/>
        <v>1825</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10</v>
      </c>
      <c r="D128" s="7" t="s">
        <v>57</v>
      </c>
      <c r="E128" s="7"/>
      <c r="F128" s="7" t="s">
        <v>58</v>
      </c>
      <c r="G128" s="7"/>
      <c r="H128" s="8" t="s">
        <v>59</v>
      </c>
      <c r="I128">
        <f t="shared" si="1"/>
        <v>3650</v>
      </c>
      <c r="J128">
        <f t="shared" si="0"/>
        <v>1</v>
      </c>
      <c r="K128">
        <f t="shared" si="2"/>
        <v>3650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c r="D130" s="7" t="s">
        <v>57</v>
      </c>
      <c r="E130" s="7"/>
      <c r="F130" s="7" t="s">
        <v>58</v>
      </c>
      <c r="G130" s="7"/>
      <c r="H130" s="8" t="s">
        <v>59</v>
      </c>
      <c r="I130">
        <f t="shared" si="1"/>
        <v>0</v>
      </c>
      <c r="J130">
        <f t="shared" si="0"/>
        <v>0</v>
      </c>
      <c r="K130">
        <f t="shared" si="2"/>
        <v>0</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5</v>
      </c>
      <c r="D133" s="7" t="s">
        <v>57</v>
      </c>
      <c r="E133" s="7">
        <v>7</v>
      </c>
      <c r="F133" s="7" t="s">
        <v>58</v>
      </c>
      <c r="G133" s="7">
        <v>15</v>
      </c>
      <c r="H133" s="8" t="s">
        <v>59</v>
      </c>
      <c r="I133">
        <f t="shared" si="1"/>
        <v>2052.94</v>
      </c>
      <c r="J133">
        <f t="shared" si="0"/>
        <v>6</v>
      </c>
      <c r="K133">
        <f t="shared" si="2"/>
        <v>12317.64</v>
      </c>
    </row>
    <row r="134" spans="1:12" ht="31" x14ac:dyDescent="0.35">
      <c r="A134" s="39"/>
      <c r="B134" s="41" t="s">
        <v>271</v>
      </c>
      <c r="C134" s="6">
        <v>5</v>
      </c>
      <c r="D134" s="7" t="s">
        <v>57</v>
      </c>
      <c r="E134" s="7">
        <v>8</v>
      </c>
      <c r="F134" s="7" t="s">
        <v>58</v>
      </c>
      <c r="G134" s="7">
        <v>30</v>
      </c>
      <c r="H134" s="8" t="s">
        <v>59</v>
      </c>
      <c r="I134">
        <f t="shared" ref="I134" si="3">(C134*365)+(E134*30.42)+G134</f>
        <v>2098.36</v>
      </c>
      <c r="J134">
        <f>C80</f>
        <v>2</v>
      </c>
      <c r="K134">
        <f t="shared" ref="K134" si="4">I134*J134</f>
        <v>4196.72</v>
      </c>
    </row>
    <row r="135" spans="1:12" x14ac:dyDescent="0.35">
      <c r="A135" s="39" t="s">
        <v>234</v>
      </c>
      <c r="B135" s="40" t="s">
        <v>70</v>
      </c>
      <c r="C135" s="6">
        <v>1</v>
      </c>
      <c r="D135" s="7" t="s">
        <v>57</v>
      </c>
      <c r="E135" s="7">
        <v>10</v>
      </c>
      <c r="F135" s="7" t="s">
        <v>58</v>
      </c>
      <c r="G135" s="7">
        <v>28</v>
      </c>
      <c r="H135" s="8" t="s">
        <v>59</v>
      </c>
      <c r="I135">
        <f t="shared" si="1"/>
        <v>697.2</v>
      </c>
      <c r="J135">
        <f t="shared" ref="J135" si="5">C81</f>
        <v>7</v>
      </c>
      <c r="K135">
        <f t="shared" si="2"/>
        <v>4880.4000000000005</v>
      </c>
    </row>
    <row r="136" spans="1:12" x14ac:dyDescent="0.35">
      <c r="A136" s="4">
        <v>10</v>
      </c>
      <c r="B136" s="5" t="s">
        <v>43</v>
      </c>
      <c r="C136" s="27">
        <f>INT(I136/365)</f>
        <v>0</v>
      </c>
      <c r="D136" s="28" t="s">
        <v>57</v>
      </c>
      <c r="E136" s="28">
        <f>INT((I136-C136*365)/30.42)</f>
        <v>1</v>
      </c>
      <c r="F136" s="28" t="s">
        <v>58</v>
      </c>
      <c r="G136" s="28">
        <f>ABS(INT(I136-C136*365-E136*30.42))</f>
        <v>24</v>
      </c>
      <c r="H136" s="29" t="s">
        <v>59</v>
      </c>
      <c r="I136">
        <f>K136/J136</f>
        <v>54.524999999999999</v>
      </c>
      <c r="J136">
        <f>SUM(J138:J146)</f>
        <v>44</v>
      </c>
      <c r="K136">
        <f>SUM(K138:K146)</f>
        <v>2399.1</v>
      </c>
      <c r="L136">
        <f>SUM(K138:K146)</f>
        <v>2399.1</v>
      </c>
    </row>
    <row r="137" spans="1:12" x14ac:dyDescent="0.35">
      <c r="A137" s="4" t="s">
        <v>56</v>
      </c>
      <c r="B137" s="5" t="s">
        <v>84</v>
      </c>
      <c r="C137" s="6"/>
      <c r="D137" s="7"/>
      <c r="E137" s="7"/>
      <c r="F137" s="7"/>
      <c r="G137" s="7"/>
      <c r="H137" s="8"/>
    </row>
    <row r="138" spans="1:12" x14ac:dyDescent="0.35">
      <c r="A138" s="4" t="s">
        <v>85</v>
      </c>
      <c r="B138" s="5" t="s">
        <v>2</v>
      </c>
      <c r="C138" s="6"/>
      <c r="D138" s="7" t="s">
        <v>57</v>
      </c>
      <c r="E138" s="7">
        <v>1</v>
      </c>
      <c r="F138" s="7" t="s">
        <v>58</v>
      </c>
      <c r="G138" s="7">
        <v>18</v>
      </c>
      <c r="H138" s="8" t="s">
        <v>59</v>
      </c>
      <c r="I138">
        <f>(C138*365)+(E138*30.42)+G138</f>
        <v>48.42</v>
      </c>
      <c r="J138">
        <f>J113</f>
        <v>37</v>
      </c>
      <c r="K138">
        <f>I138*J138</f>
        <v>1791.54</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c r="F140" s="7" t="s">
        <v>58</v>
      </c>
      <c r="G140" s="7"/>
      <c r="H140" s="8" t="s">
        <v>59</v>
      </c>
      <c r="I140">
        <f t="shared" si="6"/>
        <v>0</v>
      </c>
      <c r="J140">
        <v>0</v>
      </c>
      <c r="K140">
        <f t="shared" ref="K140:K146" si="7">I140*J140</f>
        <v>0</v>
      </c>
    </row>
    <row r="141" spans="1:12" x14ac:dyDescent="0.35">
      <c r="A141" s="4" t="s">
        <v>98</v>
      </c>
      <c r="B141" s="5" t="s">
        <v>261</v>
      </c>
      <c r="C141" s="6"/>
      <c r="D141" s="7" t="s">
        <v>57</v>
      </c>
      <c r="E141" s="7"/>
      <c r="F141" s="7" t="s">
        <v>58</v>
      </c>
      <c r="G141" s="7"/>
      <c r="H141" s="8" t="s">
        <v>59</v>
      </c>
      <c r="I141">
        <f t="shared" si="6"/>
        <v>0</v>
      </c>
      <c r="J141">
        <v>0</v>
      </c>
      <c r="K141">
        <f t="shared" si="7"/>
        <v>0</v>
      </c>
    </row>
    <row r="142" spans="1:12" ht="31" x14ac:dyDescent="0.35">
      <c r="A142" s="4" t="s">
        <v>99</v>
      </c>
      <c r="B142" s="11" t="s">
        <v>106</v>
      </c>
      <c r="C142" s="6"/>
      <c r="D142" s="7" t="s">
        <v>57</v>
      </c>
      <c r="E142" s="7"/>
      <c r="F142" s="7" t="s">
        <v>58</v>
      </c>
      <c r="G142" s="7"/>
      <c r="H142" s="8" t="s">
        <v>59</v>
      </c>
      <c r="I142">
        <f t="shared" si="6"/>
        <v>0</v>
      </c>
      <c r="J142">
        <f>J118</f>
        <v>1</v>
      </c>
      <c r="K142">
        <f t="shared" si="7"/>
        <v>0</v>
      </c>
    </row>
    <row r="143" spans="1:12" x14ac:dyDescent="0.35">
      <c r="A143" s="4" t="s">
        <v>100</v>
      </c>
      <c r="B143" s="5" t="s">
        <v>5</v>
      </c>
      <c r="C143" s="6"/>
      <c r="D143" s="7" t="s">
        <v>57</v>
      </c>
      <c r="E143" s="7"/>
      <c r="F143" s="7" t="s">
        <v>58</v>
      </c>
      <c r="G143" s="7"/>
      <c r="H143" s="8" t="s">
        <v>59</v>
      </c>
      <c r="I143">
        <f t="shared" si="6"/>
        <v>0</v>
      </c>
      <c r="J143">
        <f>J120</f>
        <v>0</v>
      </c>
      <c r="K143">
        <f t="shared" si="7"/>
        <v>0</v>
      </c>
    </row>
    <row r="144" spans="1:12" x14ac:dyDescent="0.35">
      <c r="A144" s="4" t="s">
        <v>101</v>
      </c>
      <c r="B144" s="5" t="s">
        <v>6</v>
      </c>
      <c r="C144" s="6"/>
      <c r="D144" s="7" t="s">
        <v>57</v>
      </c>
      <c r="E144" s="7"/>
      <c r="F144" s="7" t="s">
        <v>58</v>
      </c>
      <c r="G144" s="7"/>
      <c r="H144" s="8" t="s">
        <v>59</v>
      </c>
      <c r="I144">
        <f t="shared" si="6"/>
        <v>0</v>
      </c>
      <c r="J144">
        <v>0</v>
      </c>
      <c r="K144">
        <f t="shared" si="7"/>
        <v>0</v>
      </c>
    </row>
    <row r="145" spans="1:12" x14ac:dyDescent="0.35">
      <c r="A145" s="4" t="s">
        <v>102</v>
      </c>
      <c r="B145" s="5" t="s">
        <v>7</v>
      </c>
      <c r="C145" s="6"/>
      <c r="D145" s="7" t="s">
        <v>57</v>
      </c>
      <c r="E145" s="7"/>
      <c r="F145" s="7" t="s">
        <v>58</v>
      </c>
      <c r="G145" s="7"/>
      <c r="H145" s="8" t="s">
        <v>59</v>
      </c>
      <c r="I145">
        <f t="shared" si="6"/>
        <v>0</v>
      </c>
      <c r="J145">
        <v>0</v>
      </c>
      <c r="K145">
        <f t="shared" si="7"/>
        <v>0</v>
      </c>
    </row>
    <row r="146" spans="1:12" x14ac:dyDescent="0.35">
      <c r="A146" s="4" t="s">
        <v>103</v>
      </c>
      <c r="B146" s="5" t="s">
        <v>70</v>
      </c>
      <c r="C146" s="6"/>
      <c r="D146" s="7" t="s">
        <v>57</v>
      </c>
      <c r="E146" s="7">
        <v>3</v>
      </c>
      <c r="F146" s="7" t="s">
        <v>58</v>
      </c>
      <c r="G146" s="7">
        <v>10</v>
      </c>
      <c r="H146" s="8" t="s">
        <v>59</v>
      </c>
      <c r="I146">
        <f t="shared" si="6"/>
        <v>101.26</v>
      </c>
      <c r="J146">
        <v>6</v>
      </c>
      <c r="K146">
        <f t="shared" si="7"/>
        <v>607.56000000000006</v>
      </c>
    </row>
    <row r="147" spans="1:12" x14ac:dyDescent="0.35">
      <c r="A147" s="4">
        <v>11</v>
      </c>
      <c r="B147" s="5" t="s">
        <v>44</v>
      </c>
      <c r="C147" s="108">
        <v>58</v>
      </c>
      <c r="D147" s="106"/>
      <c r="E147" s="106"/>
      <c r="F147" s="106"/>
      <c r="G147" s="106"/>
      <c r="H147" s="107"/>
    </row>
    <row r="148" spans="1:12" x14ac:dyDescent="0.35">
      <c r="A148" s="4">
        <v>12</v>
      </c>
      <c r="B148" s="5" t="s">
        <v>45</v>
      </c>
      <c r="C148" s="27">
        <f>INT(I148/365)</f>
        <v>1</v>
      </c>
      <c r="D148" s="28" t="s">
        <v>57</v>
      </c>
      <c r="E148" s="28">
        <f>INT((I148-C148*365)/30.42)</f>
        <v>3</v>
      </c>
      <c r="F148" s="28" t="s">
        <v>58</v>
      </c>
      <c r="G148" s="28">
        <f>ABS(INT(I148-C148*365-E148*30.42))</f>
        <v>20</v>
      </c>
      <c r="H148" s="29" t="s">
        <v>59</v>
      </c>
      <c r="I148">
        <f>K148/J148</f>
        <v>477.13743589743598</v>
      </c>
      <c r="J148">
        <f>SUM(J150:J153,J155,J157:J172)</f>
        <v>39</v>
      </c>
      <c r="K148">
        <f>SUM(K150:K153,K155,K157:K172)</f>
        <v>18608.360000000004</v>
      </c>
      <c r="L148">
        <f>SUM(K150:K172)</f>
        <v>18608.360000000004</v>
      </c>
    </row>
    <row r="149" spans="1:12" x14ac:dyDescent="0.35">
      <c r="A149" s="4" t="s">
        <v>182</v>
      </c>
      <c r="B149" s="5" t="s">
        <v>84</v>
      </c>
      <c r="C149" s="6"/>
      <c r="D149" s="7"/>
      <c r="E149" s="7"/>
      <c r="F149" s="7"/>
      <c r="G149" s="7"/>
      <c r="H149" s="8"/>
    </row>
    <row r="150" spans="1:12" x14ac:dyDescent="0.35">
      <c r="A150" s="4" t="s">
        <v>183</v>
      </c>
      <c r="B150" s="5" t="s">
        <v>2</v>
      </c>
      <c r="C150" s="6">
        <v>4</v>
      </c>
      <c r="D150" s="7" t="s">
        <v>57</v>
      </c>
      <c r="E150" s="7">
        <v>7</v>
      </c>
      <c r="F150" s="7" t="s">
        <v>58</v>
      </c>
      <c r="G150" s="7">
        <v>5</v>
      </c>
      <c r="H150" s="8" t="s">
        <v>59</v>
      </c>
      <c r="I150">
        <f>(C150*365)+(E150*30.42)+G150</f>
        <v>1677.94</v>
      </c>
      <c r="J150">
        <f t="shared" ref="J150:J169" si="8">C174</f>
        <v>6</v>
      </c>
      <c r="K150">
        <f>I150*J150</f>
        <v>10067.64</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69" si="10">I151*J151</f>
        <v>0</v>
      </c>
    </row>
    <row r="152" spans="1:12" x14ac:dyDescent="0.35">
      <c r="A152" s="4" t="s">
        <v>185</v>
      </c>
      <c r="B152" s="5" t="s">
        <v>4</v>
      </c>
      <c r="C152" s="6">
        <v>3</v>
      </c>
      <c r="D152" s="7" t="s">
        <v>57</v>
      </c>
      <c r="E152" s="7">
        <v>6</v>
      </c>
      <c r="F152" s="7" t="s">
        <v>58</v>
      </c>
      <c r="G152" s="7">
        <v>1</v>
      </c>
      <c r="H152" s="8" t="s">
        <v>59</v>
      </c>
      <c r="I152">
        <f t="shared" si="9"/>
        <v>1278.52</v>
      </c>
      <c r="J152">
        <f t="shared" si="8"/>
        <v>1</v>
      </c>
      <c r="K152">
        <f t="shared" si="10"/>
        <v>1278.52</v>
      </c>
    </row>
    <row r="153" spans="1:12" x14ac:dyDescent="0.35">
      <c r="A153" s="39" t="s">
        <v>186</v>
      </c>
      <c r="B153" s="40" t="s">
        <v>243</v>
      </c>
      <c r="C153" s="6"/>
      <c r="D153" s="7" t="s">
        <v>57</v>
      </c>
      <c r="E153" s="7"/>
      <c r="F153" s="7" t="s">
        <v>58</v>
      </c>
      <c r="G153" s="7"/>
      <c r="H153" s="8" t="s">
        <v>59</v>
      </c>
      <c r="I153">
        <f t="shared" si="9"/>
        <v>0</v>
      </c>
      <c r="J153">
        <f t="shared" si="8"/>
        <v>0</v>
      </c>
      <c r="K153">
        <f t="shared" si="10"/>
        <v>0</v>
      </c>
    </row>
    <row r="154" spans="1:12" x14ac:dyDescent="0.35">
      <c r="A154" s="39" t="s">
        <v>262</v>
      </c>
      <c r="B154" s="40" t="s">
        <v>249</v>
      </c>
      <c r="C154" s="6"/>
      <c r="D154" s="7" t="s">
        <v>57</v>
      </c>
      <c r="E154" s="7"/>
      <c r="F154" s="7" t="s">
        <v>58</v>
      </c>
      <c r="G154" s="7"/>
      <c r="H154" s="8" t="s">
        <v>59</v>
      </c>
      <c r="I154">
        <f t="shared" si="9"/>
        <v>0</v>
      </c>
      <c r="J154">
        <f t="shared" si="8"/>
        <v>0</v>
      </c>
      <c r="K154">
        <f t="shared" si="10"/>
        <v>0</v>
      </c>
    </row>
    <row r="155" spans="1:12" ht="31" x14ac:dyDescent="0.35">
      <c r="A155" s="39" t="s">
        <v>187</v>
      </c>
      <c r="B155" s="41" t="s">
        <v>263</v>
      </c>
      <c r="C155" s="6"/>
      <c r="D155" s="7" t="s">
        <v>57</v>
      </c>
      <c r="E155" s="7"/>
      <c r="F155" s="7" t="s">
        <v>58</v>
      </c>
      <c r="G155" s="7"/>
      <c r="H155" s="8" t="s">
        <v>59</v>
      </c>
      <c r="I155">
        <f t="shared" si="9"/>
        <v>0</v>
      </c>
      <c r="J155">
        <f t="shared" si="8"/>
        <v>0</v>
      </c>
      <c r="K155">
        <f t="shared" si="10"/>
        <v>0</v>
      </c>
    </row>
    <row r="156" spans="1:12" x14ac:dyDescent="0.35">
      <c r="A156" s="39" t="s">
        <v>264</v>
      </c>
      <c r="B156" s="41" t="s">
        <v>249</v>
      </c>
      <c r="C156" s="6"/>
      <c r="D156" s="7" t="s">
        <v>57</v>
      </c>
      <c r="E156" s="7"/>
      <c r="F156" s="7" t="s">
        <v>58</v>
      </c>
      <c r="G156" s="7"/>
      <c r="H156" s="8" t="s">
        <v>59</v>
      </c>
      <c r="I156">
        <f t="shared" si="9"/>
        <v>0</v>
      </c>
      <c r="J156">
        <f t="shared" si="8"/>
        <v>0</v>
      </c>
      <c r="K156">
        <f t="shared" si="10"/>
        <v>0</v>
      </c>
    </row>
    <row r="157" spans="1:12" x14ac:dyDescent="0.35">
      <c r="A157" s="39" t="s">
        <v>188</v>
      </c>
      <c r="B157" s="40" t="s">
        <v>5</v>
      </c>
      <c r="C157" s="6"/>
      <c r="D157" s="7" t="s">
        <v>57</v>
      </c>
      <c r="E157" s="7">
        <v>2</v>
      </c>
      <c r="F157" s="7" t="s">
        <v>58</v>
      </c>
      <c r="G157" s="7">
        <v>13</v>
      </c>
      <c r="H157" s="8" t="s">
        <v>59</v>
      </c>
      <c r="I157">
        <f t="shared" si="9"/>
        <v>73.84</v>
      </c>
      <c r="J157">
        <f t="shared" si="8"/>
        <v>3</v>
      </c>
      <c r="K157">
        <f t="shared" si="10"/>
        <v>221.52</v>
      </c>
    </row>
    <row r="158" spans="1:12" x14ac:dyDescent="0.35">
      <c r="A158" s="39" t="s">
        <v>189</v>
      </c>
      <c r="B158" s="40" t="s">
        <v>6</v>
      </c>
      <c r="C158" s="6">
        <v>1</v>
      </c>
      <c r="D158" s="7" t="s">
        <v>57</v>
      </c>
      <c r="E158" s="7">
        <v>10</v>
      </c>
      <c r="F158" s="7" t="s">
        <v>58</v>
      </c>
      <c r="G158" s="7">
        <v>15</v>
      </c>
      <c r="H158" s="8" t="s">
        <v>59</v>
      </c>
      <c r="I158">
        <f t="shared" si="9"/>
        <v>684.2</v>
      </c>
      <c r="J158">
        <f t="shared" si="8"/>
        <v>2</v>
      </c>
      <c r="K158">
        <f t="shared" si="10"/>
        <v>1368.4</v>
      </c>
    </row>
    <row r="159" spans="1:12" x14ac:dyDescent="0.35">
      <c r="A159" s="39" t="s">
        <v>190</v>
      </c>
      <c r="B159" s="40" t="s">
        <v>7</v>
      </c>
      <c r="C159" s="6"/>
      <c r="D159" s="7" t="s">
        <v>57</v>
      </c>
      <c r="E159" s="7">
        <v>4</v>
      </c>
      <c r="F159" s="7" t="s">
        <v>58</v>
      </c>
      <c r="G159" s="7">
        <v>8</v>
      </c>
      <c r="H159" s="8" t="s">
        <v>59</v>
      </c>
      <c r="I159">
        <f t="shared" si="9"/>
        <v>129.68</v>
      </c>
      <c r="J159">
        <f t="shared" si="8"/>
        <v>9</v>
      </c>
      <c r="K159">
        <f t="shared" si="10"/>
        <v>1167.1200000000001</v>
      </c>
    </row>
    <row r="160" spans="1:12" x14ac:dyDescent="0.35">
      <c r="A160" s="39" t="s">
        <v>191</v>
      </c>
      <c r="B160" s="40" t="s">
        <v>8</v>
      </c>
      <c r="C160" s="6"/>
      <c r="D160" s="7" t="s">
        <v>57</v>
      </c>
      <c r="E160" s="7"/>
      <c r="F160" s="7" t="s">
        <v>58</v>
      </c>
      <c r="G160" s="7"/>
      <c r="H160" s="8" t="s">
        <v>59</v>
      </c>
      <c r="I160">
        <f t="shared" si="9"/>
        <v>0</v>
      </c>
      <c r="J160">
        <f t="shared" si="8"/>
        <v>0</v>
      </c>
      <c r="K160">
        <f t="shared" si="10"/>
        <v>0</v>
      </c>
    </row>
    <row r="161" spans="1:11" x14ac:dyDescent="0.35">
      <c r="A161" s="39" t="s">
        <v>192</v>
      </c>
      <c r="B161" s="40" t="s">
        <v>9</v>
      </c>
      <c r="C161" s="6"/>
      <c r="D161" s="7" t="s">
        <v>57</v>
      </c>
      <c r="E161" s="7"/>
      <c r="F161" s="7" t="s">
        <v>58</v>
      </c>
      <c r="G161" s="7"/>
      <c r="H161" s="8" t="s">
        <v>59</v>
      </c>
      <c r="I161">
        <f t="shared" si="9"/>
        <v>0</v>
      </c>
      <c r="J161">
        <f t="shared" si="8"/>
        <v>0</v>
      </c>
      <c r="K161">
        <f t="shared" si="10"/>
        <v>0</v>
      </c>
    </row>
    <row r="162" spans="1:11" x14ac:dyDescent="0.35">
      <c r="A162" s="39" t="s">
        <v>193</v>
      </c>
      <c r="B162" s="40" t="s">
        <v>10</v>
      </c>
      <c r="C162" s="6"/>
      <c r="D162" s="7" t="s">
        <v>57</v>
      </c>
      <c r="E162" s="7">
        <v>10</v>
      </c>
      <c r="F162" s="7" t="s">
        <v>58</v>
      </c>
      <c r="G162" s="7">
        <v>24</v>
      </c>
      <c r="H162" s="8" t="s">
        <v>59</v>
      </c>
      <c r="I162">
        <f t="shared" si="9"/>
        <v>328.20000000000005</v>
      </c>
      <c r="J162">
        <f t="shared" si="8"/>
        <v>7</v>
      </c>
      <c r="K162">
        <f t="shared" si="10"/>
        <v>2297.4000000000005</v>
      </c>
    </row>
    <row r="163" spans="1:11" x14ac:dyDescent="0.35">
      <c r="A163" s="39" t="s">
        <v>194</v>
      </c>
      <c r="B163" s="40" t="s">
        <v>11</v>
      </c>
      <c r="C163" s="6"/>
      <c r="D163" s="7" t="s">
        <v>57</v>
      </c>
      <c r="E163" s="7"/>
      <c r="F163" s="7" t="s">
        <v>58</v>
      </c>
      <c r="G163" s="7"/>
      <c r="H163" s="8" t="s">
        <v>59</v>
      </c>
      <c r="I163">
        <f t="shared" si="9"/>
        <v>0</v>
      </c>
      <c r="J163">
        <f t="shared" si="8"/>
        <v>0</v>
      </c>
      <c r="K163">
        <f t="shared" si="10"/>
        <v>0</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c r="D165" s="7" t="s">
        <v>57</v>
      </c>
      <c r="E165" s="7"/>
      <c r="F165" s="7" t="s">
        <v>58</v>
      </c>
      <c r="G165" s="7"/>
      <c r="H165" s="8" t="s">
        <v>59</v>
      </c>
      <c r="I165">
        <f>(C165*365)+(E165*30.42)+G165</f>
        <v>0</v>
      </c>
      <c r="J165">
        <f t="shared" si="8"/>
        <v>0</v>
      </c>
      <c r="K165">
        <f t="shared" si="10"/>
        <v>0</v>
      </c>
    </row>
    <row r="166" spans="1:11" x14ac:dyDescent="0.35">
      <c r="A166" s="39" t="s">
        <v>197</v>
      </c>
      <c r="B166" s="41" t="s">
        <v>214</v>
      </c>
      <c r="C166" s="6"/>
      <c r="D166" s="7" t="s">
        <v>57</v>
      </c>
      <c r="E166" s="7"/>
      <c r="F166" s="7" t="s">
        <v>58</v>
      </c>
      <c r="G166" s="7"/>
      <c r="H166" s="8" t="s">
        <v>59</v>
      </c>
      <c r="I166">
        <f t="shared" ref="I166:I169" si="11">(C166*365)+(E166*30.42)+G166</f>
        <v>0</v>
      </c>
      <c r="J166">
        <f t="shared" si="8"/>
        <v>0</v>
      </c>
      <c r="K166">
        <f t="shared" si="10"/>
        <v>0</v>
      </c>
    </row>
    <row r="167" spans="1:11" x14ac:dyDescent="0.35">
      <c r="A167" s="39" t="s">
        <v>198</v>
      </c>
      <c r="B167" s="41" t="s">
        <v>215</v>
      </c>
      <c r="C167" s="6">
        <v>2</v>
      </c>
      <c r="D167" s="7" t="s">
        <v>57</v>
      </c>
      <c r="E167" s="7"/>
      <c r="F167" s="7" t="s">
        <v>58</v>
      </c>
      <c r="G167" s="7"/>
      <c r="H167" s="8" t="s">
        <v>59</v>
      </c>
      <c r="I167">
        <f t="shared" si="11"/>
        <v>730</v>
      </c>
      <c r="J167">
        <f t="shared" si="8"/>
        <v>1</v>
      </c>
      <c r="K167">
        <f t="shared" si="10"/>
        <v>730</v>
      </c>
    </row>
    <row r="168" spans="1:11" x14ac:dyDescent="0.35">
      <c r="A168" s="39" t="s">
        <v>235</v>
      </c>
      <c r="B168" s="41" t="s">
        <v>216</v>
      </c>
      <c r="C168" s="6"/>
      <c r="D168" s="7" t="s">
        <v>57</v>
      </c>
      <c r="E168" s="7"/>
      <c r="F168" s="7" t="s">
        <v>58</v>
      </c>
      <c r="G168" s="7"/>
      <c r="H168" s="8" t="s">
        <v>59</v>
      </c>
      <c r="I168">
        <f t="shared" si="11"/>
        <v>0</v>
      </c>
      <c r="J168">
        <f t="shared" si="8"/>
        <v>0</v>
      </c>
      <c r="K168">
        <f t="shared" si="10"/>
        <v>0</v>
      </c>
    </row>
    <row r="169" spans="1:11" ht="31" x14ac:dyDescent="0.35">
      <c r="A169" s="39" t="s">
        <v>236</v>
      </c>
      <c r="B169" s="41" t="s">
        <v>221</v>
      </c>
      <c r="C169" s="6"/>
      <c r="D169" s="7" t="s">
        <v>57</v>
      </c>
      <c r="E169" s="7"/>
      <c r="F169" s="7" t="s">
        <v>58</v>
      </c>
      <c r="G169" s="7"/>
      <c r="H169" s="8" t="s">
        <v>59</v>
      </c>
      <c r="I169">
        <f t="shared" si="11"/>
        <v>0</v>
      </c>
      <c r="J169">
        <f t="shared" si="8"/>
        <v>0</v>
      </c>
      <c r="K169">
        <f t="shared" si="10"/>
        <v>0</v>
      </c>
    </row>
    <row r="170" spans="1:11" ht="31" x14ac:dyDescent="0.35">
      <c r="A170" s="39" t="s">
        <v>237</v>
      </c>
      <c r="B170" s="41" t="s">
        <v>69</v>
      </c>
      <c r="C170" s="6">
        <v>1</v>
      </c>
      <c r="D170" s="7" t="s">
        <v>57</v>
      </c>
      <c r="E170" s="7">
        <v>10</v>
      </c>
      <c r="F170" s="7" t="s">
        <v>58</v>
      </c>
      <c r="G170" s="7"/>
      <c r="H170" s="8" t="s">
        <v>59</v>
      </c>
      <c r="I170">
        <f t="shared" ref="I170:I172" si="12">(C170*365)+(E170*30.42)+G170</f>
        <v>669.2</v>
      </c>
      <c r="J170">
        <f t="shared" ref="J170:J172" si="13">C194</f>
        <v>1</v>
      </c>
      <c r="K170">
        <f t="shared" ref="K170:K172" si="14">I170*J170</f>
        <v>669.2</v>
      </c>
    </row>
    <row r="171" spans="1:11" ht="31" x14ac:dyDescent="0.35">
      <c r="A171" s="39"/>
      <c r="B171" s="41" t="s">
        <v>271</v>
      </c>
      <c r="C171" s="6"/>
      <c r="D171" s="7" t="s">
        <v>57</v>
      </c>
      <c r="E171" s="7"/>
      <c r="F171" s="7" t="s">
        <v>58</v>
      </c>
      <c r="G171" s="7"/>
      <c r="H171" s="8" t="s">
        <v>59</v>
      </c>
      <c r="I171">
        <f t="shared" si="12"/>
        <v>0</v>
      </c>
      <c r="J171">
        <f t="shared" si="13"/>
        <v>0</v>
      </c>
      <c r="K171">
        <f t="shared" si="14"/>
        <v>0</v>
      </c>
    </row>
    <row r="172" spans="1:11" x14ac:dyDescent="0.35">
      <c r="A172" s="39" t="s">
        <v>238</v>
      </c>
      <c r="B172" s="40" t="s">
        <v>70</v>
      </c>
      <c r="C172" s="6"/>
      <c r="D172" s="7" t="s">
        <v>57</v>
      </c>
      <c r="E172" s="7">
        <v>2</v>
      </c>
      <c r="F172" s="7" t="s">
        <v>58</v>
      </c>
      <c r="G172" s="7">
        <v>29</v>
      </c>
      <c r="H172" s="8" t="s">
        <v>59</v>
      </c>
      <c r="I172">
        <f t="shared" si="12"/>
        <v>89.84</v>
      </c>
      <c r="J172">
        <f t="shared" si="13"/>
        <v>9</v>
      </c>
      <c r="K172">
        <f t="shared" si="14"/>
        <v>808.56000000000006</v>
      </c>
    </row>
    <row r="173" spans="1:11" x14ac:dyDescent="0.35">
      <c r="A173" s="4">
        <v>13</v>
      </c>
      <c r="B173" s="5" t="s">
        <v>87</v>
      </c>
      <c r="C173" s="109">
        <f>SUM(C174:H177,C179,C181:H196)</f>
        <v>39</v>
      </c>
      <c r="D173" s="110"/>
      <c r="E173" s="110"/>
      <c r="F173" s="110"/>
      <c r="G173" s="110"/>
      <c r="H173" s="111"/>
      <c r="I173" s="30">
        <f>C39</f>
        <v>0</v>
      </c>
    </row>
    <row r="174" spans="1:11" x14ac:dyDescent="0.35">
      <c r="A174" s="4" t="s">
        <v>68</v>
      </c>
      <c r="B174" s="5" t="s">
        <v>2</v>
      </c>
      <c r="C174" s="115">
        <v>6</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1</v>
      </c>
      <c r="D176" s="115"/>
      <c r="E176" s="115"/>
      <c r="F176" s="115"/>
      <c r="G176" s="115"/>
      <c r="H176" s="115"/>
    </row>
    <row r="177" spans="1:8" x14ac:dyDescent="0.35">
      <c r="A177" s="39" t="s">
        <v>201</v>
      </c>
      <c r="B177" s="40" t="s">
        <v>243</v>
      </c>
      <c r="C177" s="115"/>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v>3</v>
      </c>
      <c r="D181" s="115"/>
      <c r="E181" s="115"/>
      <c r="F181" s="115"/>
      <c r="G181" s="115"/>
      <c r="H181" s="115"/>
    </row>
    <row r="182" spans="1:8" x14ac:dyDescent="0.35">
      <c r="A182" s="39" t="s">
        <v>204</v>
      </c>
      <c r="B182" s="40" t="s">
        <v>6</v>
      </c>
      <c r="C182" s="115">
        <v>2</v>
      </c>
      <c r="D182" s="115"/>
      <c r="E182" s="115"/>
      <c r="F182" s="115"/>
      <c r="G182" s="115"/>
      <c r="H182" s="115"/>
    </row>
    <row r="183" spans="1:8" x14ac:dyDescent="0.35">
      <c r="A183" s="39" t="s">
        <v>205</v>
      </c>
      <c r="B183" s="40" t="s">
        <v>7</v>
      </c>
      <c r="C183" s="115">
        <v>9</v>
      </c>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v>7</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v>1</v>
      </c>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1</v>
      </c>
      <c r="D194" s="115"/>
      <c r="E194" s="115"/>
      <c r="F194" s="115"/>
      <c r="G194" s="115"/>
      <c r="H194" s="115"/>
    </row>
    <row r="195" spans="1:8" ht="31" x14ac:dyDescent="0.35">
      <c r="A195" s="39" t="s">
        <v>242</v>
      </c>
      <c r="B195" s="41" t="s">
        <v>271</v>
      </c>
      <c r="C195" s="108"/>
      <c r="D195" s="106"/>
      <c r="E195" s="106"/>
      <c r="F195" s="106"/>
      <c r="G195" s="106"/>
      <c r="H195" s="107"/>
    </row>
    <row r="196" spans="1:8" x14ac:dyDescent="0.35">
      <c r="A196" s="39" t="s">
        <v>275</v>
      </c>
      <c r="B196" s="40" t="s">
        <v>70</v>
      </c>
      <c r="C196" s="115">
        <v>9</v>
      </c>
      <c r="D196" s="115"/>
      <c r="E196" s="115"/>
      <c r="F196" s="115"/>
      <c r="G196" s="115"/>
      <c r="H196" s="115"/>
    </row>
    <row r="197" spans="1:8" x14ac:dyDescent="0.35">
      <c r="B197" s="47" t="s">
        <v>290</v>
      </c>
      <c r="C197" s="117"/>
      <c r="D197" s="117"/>
      <c r="E197" s="117"/>
      <c r="F197" s="117"/>
      <c r="G197" s="117"/>
      <c r="H197" s="117"/>
    </row>
  </sheetData>
  <mergeCells count="124">
    <mergeCell ref="C176:H176"/>
    <mergeCell ref="C177:H177"/>
    <mergeCell ref="C178:H178"/>
    <mergeCell ref="C179:H179"/>
    <mergeCell ref="C180:H180"/>
    <mergeCell ref="C173:H173"/>
    <mergeCell ref="C174:H174"/>
    <mergeCell ref="C175:H175"/>
    <mergeCell ref="C186:H186"/>
    <mergeCell ref="C187:H187"/>
    <mergeCell ref="C188:H188"/>
    <mergeCell ref="C189:H189"/>
    <mergeCell ref="C190:H190"/>
    <mergeCell ref="C181:H181"/>
    <mergeCell ref="C182:H182"/>
    <mergeCell ref="C183:H183"/>
    <mergeCell ref="C184:H184"/>
    <mergeCell ref="C185:H185"/>
    <mergeCell ref="C106:H106"/>
    <mergeCell ref="C108:H108"/>
    <mergeCell ref="C109:H109"/>
    <mergeCell ref="C147:H147"/>
    <mergeCell ref="C92:H92"/>
    <mergeCell ref="C93:H93"/>
    <mergeCell ref="C94:H94"/>
    <mergeCell ref="C95:H95"/>
    <mergeCell ref="C84:H84"/>
    <mergeCell ref="C85:H85"/>
    <mergeCell ref="C86:H86"/>
    <mergeCell ref="C87:H87"/>
    <mergeCell ref="C96:H96"/>
    <mergeCell ref="C97:H97"/>
    <mergeCell ref="C98:H98"/>
    <mergeCell ref="C99:H99"/>
    <mergeCell ref="C100:H100"/>
    <mergeCell ref="C101:H101"/>
    <mergeCell ref="C107:H107"/>
    <mergeCell ref="C102:H102"/>
    <mergeCell ref="C103:H103"/>
    <mergeCell ref="C104:H104"/>
    <mergeCell ref="C105:H105"/>
    <mergeCell ref="C88:H88"/>
    <mergeCell ref="C89:H89"/>
    <mergeCell ref="C90:H90"/>
    <mergeCell ref="C91:H91"/>
    <mergeCell ref="C32:H32"/>
    <mergeCell ref="C33:H33"/>
    <mergeCell ref="C34:H34"/>
    <mergeCell ref="C23:H23"/>
    <mergeCell ref="C37:H37"/>
    <mergeCell ref="C38:H38"/>
    <mergeCell ref="C39:H39"/>
    <mergeCell ref="C40:H40"/>
    <mergeCell ref="C45:H45"/>
    <mergeCell ref="C55:H55"/>
    <mergeCell ref="C48:H48"/>
    <mergeCell ref="C35:H35"/>
    <mergeCell ref="C24:H24"/>
    <mergeCell ref="C25:H25"/>
    <mergeCell ref="C26:H26"/>
    <mergeCell ref="C27:H27"/>
    <mergeCell ref="C28:H28"/>
    <mergeCell ref="C29:H29"/>
    <mergeCell ref="C30:H30"/>
    <mergeCell ref="C80:H80"/>
    <mergeCell ref="C36:H36"/>
    <mergeCell ref="C12:H12"/>
    <mergeCell ref="C13:H13"/>
    <mergeCell ref="C14:H14"/>
    <mergeCell ref="C15:H15"/>
    <mergeCell ref="C18:H18"/>
    <mergeCell ref="C16:H16"/>
    <mergeCell ref="C20:H20"/>
    <mergeCell ref="C21:H21"/>
    <mergeCell ref="C22:H22"/>
    <mergeCell ref="C17:H17"/>
    <mergeCell ref="C79:H79"/>
    <mergeCell ref="C67:H67"/>
    <mergeCell ref="C31:H31"/>
    <mergeCell ref="C65:H65"/>
    <mergeCell ref="C66:H66"/>
    <mergeCell ref="C77:H77"/>
    <mergeCell ref="C41:H41"/>
    <mergeCell ref="C42:H42"/>
    <mergeCell ref="C43:H43"/>
    <mergeCell ref="C44:H44"/>
    <mergeCell ref="C47:H47"/>
    <mergeCell ref="C46:H46"/>
    <mergeCell ref="C49:H49"/>
    <mergeCell ref="C50:H50"/>
    <mergeCell ref="C51:H51"/>
    <mergeCell ref="C56:H56"/>
    <mergeCell ref="C57:H57"/>
    <mergeCell ref="C58:H58"/>
    <mergeCell ref="C59:H59"/>
    <mergeCell ref="C60:H60"/>
    <mergeCell ref="C61:H61"/>
    <mergeCell ref="C62:H62"/>
    <mergeCell ref="C63:H63"/>
    <mergeCell ref="C64:H64"/>
    <mergeCell ref="C197:H197"/>
    <mergeCell ref="C195:H195"/>
    <mergeCell ref="C191:H191"/>
    <mergeCell ref="C192:H192"/>
    <mergeCell ref="C193:H193"/>
    <mergeCell ref="C194:H194"/>
    <mergeCell ref="C196:H196"/>
    <mergeCell ref="C19:H19"/>
    <mergeCell ref="C54:H54"/>
    <mergeCell ref="C82:H82"/>
    <mergeCell ref="C83:H83"/>
    <mergeCell ref="C81:H81"/>
    <mergeCell ref="C68:H68"/>
    <mergeCell ref="C69:H69"/>
    <mergeCell ref="C70:H70"/>
    <mergeCell ref="C71:H71"/>
    <mergeCell ref="C72:H72"/>
    <mergeCell ref="C73:H73"/>
    <mergeCell ref="C74:H74"/>
    <mergeCell ref="C75:H75"/>
    <mergeCell ref="C76:H76"/>
    <mergeCell ref="C78:H78"/>
    <mergeCell ref="C52:H52"/>
    <mergeCell ref="C53:H53"/>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9"/>
  <sheetViews>
    <sheetView topLeftCell="A70" zoomScale="70" zoomScaleNormal="70" workbookViewId="0">
      <selection activeCell="J86" sqref="J86"/>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9" x14ac:dyDescent="0.35">
      <c r="A1" s="1"/>
    </row>
    <row r="7" spans="1:9" x14ac:dyDescent="0.35">
      <c r="B7" s="9" t="s">
        <v>66</v>
      </c>
    </row>
    <row r="12" spans="1:9" x14ac:dyDescent="0.35">
      <c r="A12" s="3" t="s">
        <v>60</v>
      </c>
      <c r="B12" s="3" t="s">
        <v>61</v>
      </c>
      <c r="C12" s="112" t="s">
        <v>62</v>
      </c>
      <c r="D12" s="113"/>
      <c r="E12" s="113"/>
      <c r="F12" s="113"/>
      <c r="G12" s="113"/>
      <c r="H12" s="114"/>
    </row>
    <row r="13" spans="1:9" x14ac:dyDescent="0.35">
      <c r="A13" s="4">
        <v>1</v>
      </c>
      <c r="B13" s="5" t="s">
        <v>0</v>
      </c>
      <c r="C13" s="108">
        <v>742</v>
      </c>
      <c r="D13" s="106"/>
      <c r="E13" s="106"/>
      <c r="F13" s="106"/>
      <c r="G13" s="106"/>
      <c r="H13" s="107"/>
    </row>
    <row r="14" spans="1:9" x14ac:dyDescent="0.35">
      <c r="A14" s="4">
        <v>2</v>
      </c>
      <c r="B14" s="5" t="s">
        <v>1</v>
      </c>
      <c r="C14" s="109">
        <f>SUM(C15:H18,C20,C22:H37)</f>
        <v>340</v>
      </c>
      <c r="D14" s="110"/>
      <c r="E14" s="110"/>
      <c r="F14" s="110"/>
      <c r="G14" s="110"/>
      <c r="H14" s="111"/>
      <c r="I14" s="45"/>
    </row>
    <row r="15" spans="1:9" x14ac:dyDescent="0.35">
      <c r="A15" s="4" t="s">
        <v>111</v>
      </c>
      <c r="B15" s="5" t="s">
        <v>2</v>
      </c>
      <c r="C15" s="108">
        <v>21</v>
      </c>
      <c r="D15" s="106"/>
      <c r="E15" s="106"/>
      <c r="F15" s="106"/>
      <c r="G15" s="106"/>
      <c r="H15" s="107"/>
    </row>
    <row r="16" spans="1:9" x14ac:dyDescent="0.35">
      <c r="A16" s="4" t="s">
        <v>112</v>
      </c>
      <c r="B16" s="5" t="s">
        <v>3</v>
      </c>
      <c r="C16" s="108"/>
      <c r="D16" s="106"/>
      <c r="E16" s="106"/>
      <c r="F16" s="106"/>
      <c r="G16" s="106"/>
      <c r="H16" s="107"/>
    </row>
    <row r="17" spans="1:8" x14ac:dyDescent="0.35">
      <c r="A17" s="4" t="s">
        <v>113</v>
      </c>
      <c r="B17" s="5" t="s">
        <v>4</v>
      </c>
      <c r="C17" s="108">
        <v>19</v>
      </c>
      <c r="D17" s="106"/>
      <c r="E17" s="106"/>
      <c r="F17" s="106"/>
      <c r="G17" s="106"/>
      <c r="H17" s="107"/>
    </row>
    <row r="18" spans="1:8" x14ac:dyDescent="0.35">
      <c r="A18" s="4" t="s">
        <v>114</v>
      </c>
      <c r="B18" s="5" t="s">
        <v>243</v>
      </c>
      <c r="C18" s="108">
        <v>22</v>
      </c>
      <c r="D18" s="106"/>
      <c r="E18" s="106"/>
      <c r="F18" s="106"/>
      <c r="G18" s="106"/>
      <c r="H18" s="107"/>
    </row>
    <row r="19" spans="1:8" x14ac:dyDescent="0.35">
      <c r="A19" s="4" t="s">
        <v>244</v>
      </c>
      <c r="B19" s="22" t="s">
        <v>245</v>
      </c>
      <c r="C19" s="108">
        <v>10</v>
      </c>
      <c r="D19" s="106"/>
      <c r="E19" s="106"/>
      <c r="F19" s="106"/>
      <c r="G19" s="106"/>
      <c r="H19" s="107"/>
    </row>
    <row r="20" spans="1:8" ht="31" x14ac:dyDescent="0.35">
      <c r="A20" s="4" t="s">
        <v>115</v>
      </c>
      <c r="B20" s="11" t="s">
        <v>268</v>
      </c>
      <c r="C20" s="108">
        <v>0</v>
      </c>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v>9</v>
      </c>
      <c r="D22" s="106"/>
      <c r="E22" s="106"/>
      <c r="F22" s="106"/>
      <c r="G22" s="106"/>
      <c r="H22" s="107"/>
    </row>
    <row r="23" spans="1:8" x14ac:dyDescent="0.35">
      <c r="A23" s="4" t="s">
        <v>117</v>
      </c>
      <c r="B23" s="5" t="s">
        <v>6</v>
      </c>
      <c r="C23" s="108">
        <v>34</v>
      </c>
      <c r="D23" s="106"/>
      <c r="E23" s="106"/>
      <c r="F23" s="106"/>
      <c r="G23" s="106"/>
      <c r="H23" s="107"/>
    </row>
    <row r="24" spans="1:8" x14ac:dyDescent="0.35">
      <c r="A24" s="4" t="s">
        <v>118</v>
      </c>
      <c r="B24" s="5" t="s">
        <v>7</v>
      </c>
      <c r="C24" s="108">
        <v>91</v>
      </c>
      <c r="D24" s="106"/>
      <c r="E24" s="106"/>
      <c r="F24" s="106"/>
      <c r="G24" s="106"/>
      <c r="H24" s="107"/>
    </row>
    <row r="25" spans="1:8" x14ac:dyDescent="0.35">
      <c r="A25" s="4" t="s">
        <v>119</v>
      </c>
      <c r="B25" s="5" t="s">
        <v>8</v>
      </c>
      <c r="C25" s="108">
        <v>3</v>
      </c>
      <c r="D25" s="106"/>
      <c r="E25" s="106"/>
      <c r="F25" s="106"/>
      <c r="G25" s="106"/>
      <c r="H25" s="107"/>
    </row>
    <row r="26" spans="1:8" x14ac:dyDescent="0.35">
      <c r="A26" s="4" t="s">
        <v>120</v>
      </c>
      <c r="B26" s="5" t="s">
        <v>9</v>
      </c>
      <c r="C26" s="108">
        <v>1</v>
      </c>
      <c r="D26" s="106"/>
      <c r="E26" s="106"/>
      <c r="F26" s="106"/>
      <c r="G26" s="106"/>
      <c r="H26" s="107"/>
    </row>
    <row r="27" spans="1:8" x14ac:dyDescent="0.35">
      <c r="A27" s="4" t="s">
        <v>121</v>
      </c>
      <c r="B27" s="5" t="s">
        <v>10</v>
      </c>
      <c r="C27" s="108">
        <v>18</v>
      </c>
      <c r="D27" s="106"/>
      <c r="E27" s="106"/>
      <c r="F27" s="106"/>
      <c r="G27" s="106"/>
      <c r="H27" s="107"/>
    </row>
    <row r="28" spans="1:8" x14ac:dyDescent="0.35">
      <c r="A28" s="4" t="s">
        <v>122</v>
      </c>
      <c r="B28" s="5" t="s">
        <v>11</v>
      </c>
      <c r="C28" s="108">
        <v>1</v>
      </c>
      <c r="D28" s="106"/>
      <c r="E28" s="106"/>
      <c r="F28" s="106"/>
      <c r="G28" s="106"/>
      <c r="H28" s="107"/>
    </row>
    <row r="29" spans="1:8" x14ac:dyDescent="0.35">
      <c r="A29" s="4" t="s">
        <v>123</v>
      </c>
      <c r="B29" s="5" t="s">
        <v>12</v>
      </c>
      <c r="C29" s="108">
        <v>2</v>
      </c>
      <c r="D29" s="106"/>
      <c r="E29" s="106"/>
      <c r="F29" s="106"/>
      <c r="G29" s="106"/>
      <c r="H29" s="107"/>
    </row>
    <row r="30" spans="1:8" x14ac:dyDescent="0.35">
      <c r="A30" s="4" t="s">
        <v>124</v>
      </c>
      <c r="B30" s="5" t="s">
        <v>13</v>
      </c>
      <c r="C30" s="108">
        <v>5</v>
      </c>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9" x14ac:dyDescent="0.35">
      <c r="A33" s="39" t="s">
        <v>222</v>
      </c>
      <c r="B33" s="41" t="s">
        <v>216</v>
      </c>
      <c r="C33" s="108"/>
      <c r="D33" s="106"/>
      <c r="E33" s="106"/>
      <c r="F33" s="106"/>
      <c r="G33" s="106"/>
      <c r="H33" s="107"/>
    </row>
    <row r="34" spans="1:9" ht="31" x14ac:dyDescent="0.35">
      <c r="A34" s="39" t="s">
        <v>223</v>
      </c>
      <c r="B34" s="41" t="s">
        <v>217</v>
      </c>
      <c r="C34" s="108"/>
      <c r="D34" s="106"/>
      <c r="E34" s="106"/>
      <c r="F34" s="106"/>
      <c r="G34" s="106"/>
      <c r="H34" s="107"/>
    </row>
    <row r="35" spans="1:9" ht="31" x14ac:dyDescent="0.35">
      <c r="A35" s="39" t="s">
        <v>224</v>
      </c>
      <c r="B35" s="41" t="s">
        <v>69</v>
      </c>
      <c r="C35" s="108">
        <v>12</v>
      </c>
      <c r="D35" s="106"/>
      <c r="E35" s="106"/>
      <c r="F35" s="106"/>
      <c r="G35" s="106"/>
      <c r="H35" s="107"/>
    </row>
    <row r="36" spans="1:9" ht="31" x14ac:dyDescent="0.35">
      <c r="A36" s="39" t="s">
        <v>225</v>
      </c>
      <c r="B36" s="44" t="s">
        <v>271</v>
      </c>
      <c r="C36" s="108"/>
      <c r="D36" s="106"/>
      <c r="E36" s="106"/>
      <c r="F36" s="106"/>
      <c r="G36" s="106"/>
      <c r="H36" s="107"/>
    </row>
    <row r="37" spans="1:9" x14ac:dyDescent="0.35">
      <c r="A37" s="39" t="s">
        <v>274</v>
      </c>
      <c r="B37" s="40" t="s">
        <v>70</v>
      </c>
      <c r="C37" s="108">
        <v>102</v>
      </c>
      <c r="D37" s="106"/>
      <c r="E37" s="106"/>
      <c r="F37" s="106"/>
      <c r="G37" s="106"/>
      <c r="H37" s="107"/>
    </row>
    <row r="38" spans="1:9" x14ac:dyDescent="0.35">
      <c r="A38" s="4">
        <v>3</v>
      </c>
      <c r="B38" s="5" t="s">
        <v>14</v>
      </c>
      <c r="C38" s="109">
        <f>SUM(C39,C49,C50,C51,C52,C53,C54)</f>
        <v>0</v>
      </c>
      <c r="D38" s="110"/>
      <c r="E38" s="110"/>
      <c r="F38" s="110"/>
      <c r="G38" s="110"/>
      <c r="H38" s="111"/>
    </row>
    <row r="39" spans="1:9" x14ac:dyDescent="0.35">
      <c r="A39" s="4" t="s">
        <v>46</v>
      </c>
      <c r="B39" s="5" t="s">
        <v>15</v>
      </c>
      <c r="C39" s="109">
        <f>SUM(C40:H48)</f>
        <v>0</v>
      </c>
      <c r="D39" s="110"/>
      <c r="E39" s="110"/>
      <c r="F39" s="110"/>
      <c r="G39" s="110"/>
      <c r="H39" s="111"/>
      <c r="I39" s="45"/>
    </row>
    <row r="40" spans="1:9" x14ac:dyDescent="0.35">
      <c r="A40" s="4" t="s">
        <v>127</v>
      </c>
      <c r="B40" s="5" t="s">
        <v>71</v>
      </c>
      <c r="C40" s="108"/>
      <c r="D40" s="106"/>
      <c r="E40" s="106"/>
      <c r="F40" s="106"/>
      <c r="G40" s="106"/>
      <c r="H40" s="107"/>
    </row>
    <row r="41" spans="1:9" x14ac:dyDescent="0.35">
      <c r="A41" s="4" t="s">
        <v>128</v>
      </c>
      <c r="B41" s="5" t="s">
        <v>16</v>
      </c>
      <c r="C41" s="108"/>
      <c r="D41" s="106"/>
      <c r="E41" s="106"/>
      <c r="F41" s="106"/>
      <c r="G41" s="106"/>
      <c r="H41" s="107"/>
    </row>
    <row r="42" spans="1:9" x14ac:dyDescent="0.35">
      <c r="A42" s="4" t="s">
        <v>129</v>
      </c>
      <c r="B42" s="5" t="s">
        <v>17</v>
      </c>
      <c r="C42" s="108"/>
      <c r="D42" s="106"/>
      <c r="E42" s="106"/>
      <c r="F42" s="106"/>
      <c r="G42" s="106"/>
      <c r="H42" s="107"/>
    </row>
    <row r="43" spans="1:9" x14ac:dyDescent="0.35">
      <c r="A43" s="4" t="s">
        <v>130</v>
      </c>
      <c r="B43" s="5" t="s">
        <v>18</v>
      </c>
      <c r="C43" s="108"/>
      <c r="D43" s="106"/>
      <c r="E43" s="106"/>
      <c r="F43" s="106"/>
      <c r="G43" s="106"/>
      <c r="H43" s="107"/>
    </row>
    <row r="44" spans="1:9" x14ac:dyDescent="0.35">
      <c r="A44" s="4" t="s">
        <v>131</v>
      </c>
      <c r="B44" s="5" t="s">
        <v>19</v>
      </c>
      <c r="C44" s="108"/>
      <c r="D44" s="106"/>
      <c r="E44" s="106"/>
      <c r="F44" s="106"/>
      <c r="G44" s="106"/>
      <c r="H44" s="107"/>
    </row>
    <row r="45" spans="1:9" x14ac:dyDescent="0.35">
      <c r="A45" s="4" t="s">
        <v>132</v>
      </c>
      <c r="B45" s="5" t="s">
        <v>20</v>
      </c>
      <c r="C45" s="108"/>
      <c r="D45" s="106"/>
      <c r="E45" s="106"/>
      <c r="F45" s="106"/>
      <c r="G45" s="106"/>
      <c r="H45" s="107"/>
    </row>
    <row r="46" spans="1:9" x14ac:dyDescent="0.35">
      <c r="A46" s="4" t="s">
        <v>133</v>
      </c>
      <c r="B46" s="5" t="s">
        <v>72</v>
      </c>
      <c r="C46" s="108"/>
      <c r="D46" s="106"/>
      <c r="E46" s="106"/>
      <c r="F46" s="106"/>
      <c r="G46" s="106"/>
      <c r="H46" s="107"/>
    </row>
    <row r="47" spans="1:9" x14ac:dyDescent="0.35">
      <c r="A47" s="4" t="s">
        <v>134</v>
      </c>
      <c r="B47" s="5" t="s">
        <v>73</v>
      </c>
      <c r="C47" s="108"/>
      <c r="D47" s="106"/>
      <c r="E47" s="106"/>
      <c r="F47" s="106"/>
      <c r="G47" s="106"/>
      <c r="H47" s="107"/>
    </row>
    <row r="48" spans="1:9"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v>0</v>
      </c>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SUM(C57:H60,C62,C64:H77,C81 )</f>
        <v>718</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182</v>
      </c>
      <c r="D57" s="106"/>
      <c r="E57" s="106"/>
      <c r="F57" s="106"/>
      <c r="G57" s="106"/>
      <c r="H57" s="107"/>
      <c r="I57"/>
    </row>
    <row r="58" spans="1:9" x14ac:dyDescent="0.35">
      <c r="A58" s="4" t="s">
        <v>89</v>
      </c>
      <c r="B58" s="5" t="s">
        <v>3</v>
      </c>
      <c r="C58" s="108">
        <v>1</v>
      </c>
      <c r="D58" s="106"/>
      <c r="E58" s="106"/>
      <c r="F58" s="106"/>
      <c r="G58" s="106"/>
      <c r="H58" s="107"/>
    </row>
    <row r="59" spans="1:9" x14ac:dyDescent="0.35">
      <c r="A59" s="4" t="s">
        <v>90</v>
      </c>
      <c r="B59" s="5" t="s">
        <v>4</v>
      </c>
      <c r="C59" s="108">
        <v>34</v>
      </c>
      <c r="D59" s="106"/>
      <c r="E59" s="106"/>
      <c r="F59" s="106"/>
      <c r="G59" s="106"/>
      <c r="H59" s="107"/>
    </row>
    <row r="60" spans="1:9" x14ac:dyDescent="0.35">
      <c r="A60" s="39" t="s">
        <v>91</v>
      </c>
      <c r="B60" s="40" t="s">
        <v>253</v>
      </c>
      <c r="C60" s="108">
        <v>53</v>
      </c>
      <c r="D60" s="106"/>
      <c r="E60" s="106"/>
      <c r="F60" s="106"/>
      <c r="G60" s="106"/>
      <c r="H60" s="107"/>
    </row>
    <row r="61" spans="1:9" x14ac:dyDescent="0.35">
      <c r="A61" s="39" t="s">
        <v>248</v>
      </c>
      <c r="B61" s="40" t="s">
        <v>249</v>
      </c>
      <c r="C61" s="108">
        <v>36</v>
      </c>
      <c r="D61" s="106"/>
      <c r="E61" s="106"/>
      <c r="F61" s="106"/>
      <c r="G61" s="106"/>
      <c r="H61" s="107"/>
    </row>
    <row r="62" spans="1:9" ht="31" x14ac:dyDescent="0.35">
      <c r="A62" s="39" t="s">
        <v>250</v>
      </c>
      <c r="B62" s="41" t="s">
        <v>251</v>
      </c>
      <c r="C62" s="108"/>
      <c r="D62" s="106"/>
      <c r="E62" s="106"/>
      <c r="F62" s="106"/>
      <c r="G62" s="106"/>
      <c r="H62" s="107"/>
    </row>
    <row r="63" spans="1:9" x14ac:dyDescent="0.35">
      <c r="A63" s="39" t="s">
        <v>252</v>
      </c>
      <c r="B63" s="43" t="s">
        <v>249</v>
      </c>
      <c r="C63" s="108"/>
      <c r="D63" s="106"/>
      <c r="E63" s="106"/>
      <c r="F63" s="106"/>
      <c r="G63" s="106"/>
      <c r="H63" s="107"/>
    </row>
    <row r="64" spans="1:9" x14ac:dyDescent="0.35">
      <c r="A64" s="39" t="s">
        <v>92</v>
      </c>
      <c r="B64" s="40" t="s">
        <v>5</v>
      </c>
      <c r="C64" s="115">
        <v>14</v>
      </c>
      <c r="D64" s="115"/>
      <c r="E64" s="115"/>
      <c r="F64" s="115"/>
      <c r="G64" s="115"/>
      <c r="H64" s="115"/>
    </row>
    <row r="65" spans="1:8" x14ac:dyDescent="0.35">
      <c r="A65" s="39" t="s">
        <v>93</v>
      </c>
      <c r="B65" s="40" t="s">
        <v>6</v>
      </c>
      <c r="C65" s="108">
        <v>68</v>
      </c>
      <c r="D65" s="106"/>
      <c r="E65" s="106"/>
      <c r="F65" s="106"/>
      <c r="G65" s="106"/>
      <c r="H65" s="107"/>
    </row>
    <row r="66" spans="1:8" x14ac:dyDescent="0.35">
      <c r="A66" s="39" t="s">
        <v>94</v>
      </c>
      <c r="B66" s="40" t="s">
        <v>7</v>
      </c>
      <c r="C66" s="108">
        <v>99</v>
      </c>
      <c r="D66" s="106"/>
      <c r="E66" s="106"/>
      <c r="F66" s="106"/>
      <c r="G66" s="106"/>
      <c r="H66" s="107"/>
    </row>
    <row r="67" spans="1:8" x14ac:dyDescent="0.35">
      <c r="A67" s="39" t="s">
        <v>136</v>
      </c>
      <c r="B67" s="40" t="s">
        <v>8</v>
      </c>
      <c r="C67" s="108">
        <v>16</v>
      </c>
      <c r="D67" s="106"/>
      <c r="E67" s="106"/>
      <c r="F67" s="106"/>
      <c r="G67" s="106"/>
      <c r="H67" s="107"/>
    </row>
    <row r="68" spans="1:8" x14ac:dyDescent="0.35">
      <c r="A68" s="39" t="s">
        <v>137</v>
      </c>
      <c r="B68" s="40" t="s">
        <v>9</v>
      </c>
      <c r="C68" s="108">
        <v>7</v>
      </c>
      <c r="D68" s="106"/>
      <c r="E68" s="106"/>
      <c r="F68" s="106"/>
      <c r="G68" s="106"/>
      <c r="H68" s="107"/>
    </row>
    <row r="69" spans="1:8" x14ac:dyDescent="0.35">
      <c r="A69" s="39" t="s">
        <v>138</v>
      </c>
      <c r="B69" s="40" t="s">
        <v>10</v>
      </c>
      <c r="C69" s="108">
        <v>54</v>
      </c>
      <c r="D69" s="106"/>
      <c r="E69" s="106"/>
      <c r="F69" s="106"/>
      <c r="G69" s="106"/>
      <c r="H69" s="107"/>
    </row>
    <row r="70" spans="1:8" x14ac:dyDescent="0.35">
      <c r="A70" s="39" t="s">
        <v>139</v>
      </c>
      <c r="B70" s="40" t="s">
        <v>11</v>
      </c>
      <c r="C70" s="108">
        <v>5</v>
      </c>
      <c r="D70" s="106"/>
      <c r="E70" s="106"/>
      <c r="F70" s="106"/>
      <c r="G70" s="106"/>
      <c r="H70" s="107"/>
    </row>
    <row r="71" spans="1:8" x14ac:dyDescent="0.35">
      <c r="A71" s="39" t="s">
        <v>140</v>
      </c>
      <c r="B71" s="40" t="s">
        <v>12</v>
      </c>
      <c r="C71" s="108">
        <v>2</v>
      </c>
      <c r="D71" s="106"/>
      <c r="E71" s="106"/>
      <c r="F71" s="106"/>
      <c r="G71" s="106"/>
      <c r="H71" s="107"/>
    </row>
    <row r="72" spans="1:8" x14ac:dyDescent="0.35">
      <c r="A72" s="39" t="s">
        <v>141</v>
      </c>
      <c r="B72" s="40" t="s">
        <v>13</v>
      </c>
      <c r="C72" s="108">
        <v>11</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v>0</v>
      </c>
      <c r="D76" s="106"/>
      <c r="E76" s="106"/>
      <c r="F76" s="106"/>
      <c r="G76" s="106"/>
      <c r="H76" s="107"/>
    </row>
    <row r="77" spans="1:8" ht="31" x14ac:dyDescent="0.35">
      <c r="A77" s="39" t="s">
        <v>229</v>
      </c>
      <c r="B77" s="41" t="s">
        <v>267</v>
      </c>
      <c r="C77" s="108">
        <v>32</v>
      </c>
      <c r="D77" s="106"/>
      <c r="E77" s="106"/>
      <c r="F77" s="106"/>
      <c r="G77" s="106"/>
      <c r="H77" s="107"/>
    </row>
    <row r="78" spans="1:8" ht="31" x14ac:dyDescent="0.35">
      <c r="A78" s="39" t="s">
        <v>254</v>
      </c>
      <c r="B78" s="41" t="s">
        <v>219</v>
      </c>
      <c r="C78" s="108">
        <v>0</v>
      </c>
      <c r="D78" s="106"/>
      <c r="E78" s="106"/>
      <c r="F78" s="106"/>
      <c r="G78" s="106"/>
      <c r="H78" s="107"/>
    </row>
    <row r="79" spans="1:8" ht="31" x14ac:dyDescent="0.35">
      <c r="A79" s="39" t="s">
        <v>255</v>
      </c>
      <c r="B79" s="41" t="s">
        <v>220</v>
      </c>
      <c r="C79" s="108">
        <v>32</v>
      </c>
      <c r="D79" s="106"/>
      <c r="E79" s="106"/>
      <c r="F79" s="106"/>
      <c r="G79" s="106"/>
      <c r="H79" s="107"/>
    </row>
    <row r="80" spans="1:8" ht="31" x14ac:dyDescent="0.35">
      <c r="A80" s="39" t="s">
        <v>230</v>
      </c>
      <c r="B80" s="44" t="s">
        <v>271</v>
      </c>
      <c r="C80" s="108"/>
      <c r="D80" s="106"/>
      <c r="E80" s="106"/>
      <c r="F80" s="106"/>
      <c r="G80" s="106"/>
      <c r="H80" s="107"/>
    </row>
    <row r="81" spans="1:11" x14ac:dyDescent="0.35">
      <c r="A81" s="39" t="s">
        <v>270</v>
      </c>
      <c r="B81" s="40" t="s">
        <v>70</v>
      </c>
      <c r="C81" s="108">
        <v>140</v>
      </c>
      <c r="D81" s="106"/>
      <c r="E81" s="106"/>
      <c r="F81" s="106"/>
      <c r="G81" s="106"/>
      <c r="H81" s="107"/>
      <c r="J81" t="s">
        <v>67</v>
      </c>
    </row>
    <row r="82" spans="1:11" x14ac:dyDescent="0.35">
      <c r="A82" s="4" t="s">
        <v>144</v>
      </c>
      <c r="B82" s="5" t="s">
        <v>75</v>
      </c>
      <c r="C82" s="109">
        <f>SUM(C83:H91)</f>
        <v>718</v>
      </c>
      <c r="D82" s="110"/>
      <c r="E82" s="110"/>
      <c r="F82" s="110"/>
      <c r="G82" s="110"/>
      <c r="H82" s="111"/>
      <c r="I82" s="10">
        <f>SUM(C83:H91)</f>
        <v>718</v>
      </c>
      <c r="J82">
        <f>C55</f>
        <v>718</v>
      </c>
    </row>
    <row r="83" spans="1:11" x14ac:dyDescent="0.35">
      <c r="A83" s="4" t="s">
        <v>145</v>
      </c>
      <c r="B83" s="5" t="s">
        <v>76</v>
      </c>
      <c r="C83" s="108">
        <v>23</v>
      </c>
      <c r="D83" s="106"/>
      <c r="E83" s="106"/>
      <c r="F83" s="106"/>
      <c r="G83" s="106"/>
      <c r="H83" s="107"/>
      <c r="I83" s="10"/>
    </row>
    <row r="84" spans="1:11" x14ac:dyDescent="0.35">
      <c r="A84" s="4" t="s">
        <v>146</v>
      </c>
      <c r="B84" s="5" t="s">
        <v>27</v>
      </c>
      <c r="C84" s="108">
        <v>56</v>
      </c>
      <c r="D84" s="106"/>
      <c r="E84" s="106"/>
      <c r="F84" s="106"/>
      <c r="G84" s="106"/>
      <c r="H84" s="107"/>
    </row>
    <row r="85" spans="1:11" x14ac:dyDescent="0.35">
      <c r="A85" s="4" t="s">
        <v>147</v>
      </c>
      <c r="B85" s="5" t="s">
        <v>28</v>
      </c>
      <c r="C85" s="108">
        <v>168</v>
      </c>
      <c r="D85" s="106"/>
      <c r="E85" s="106"/>
      <c r="F85" s="106"/>
      <c r="G85" s="106"/>
      <c r="H85" s="107"/>
    </row>
    <row r="86" spans="1:11" x14ac:dyDescent="0.35">
      <c r="A86" s="4" t="s">
        <v>148</v>
      </c>
      <c r="B86" s="5" t="s">
        <v>29</v>
      </c>
      <c r="C86" s="108">
        <v>113</v>
      </c>
      <c r="D86" s="106"/>
      <c r="E86" s="106"/>
      <c r="F86" s="106"/>
      <c r="G86" s="106"/>
      <c r="H86" s="107"/>
    </row>
    <row r="87" spans="1:11" x14ac:dyDescent="0.35">
      <c r="A87" s="4" t="s">
        <v>149</v>
      </c>
      <c r="B87" s="5" t="s">
        <v>30</v>
      </c>
      <c r="C87" s="108">
        <v>154</v>
      </c>
      <c r="D87" s="106"/>
      <c r="E87" s="106"/>
      <c r="F87" s="106"/>
      <c r="G87" s="106"/>
      <c r="H87" s="107"/>
    </row>
    <row r="88" spans="1:11" x14ac:dyDescent="0.35">
      <c r="A88" s="4" t="s">
        <v>150</v>
      </c>
      <c r="B88" s="5" t="s">
        <v>31</v>
      </c>
      <c r="C88" s="108">
        <v>145</v>
      </c>
      <c r="D88" s="106"/>
      <c r="E88" s="106"/>
      <c r="F88" s="106"/>
      <c r="G88" s="106"/>
      <c r="H88" s="107"/>
    </row>
    <row r="89" spans="1:11" x14ac:dyDescent="0.35">
      <c r="A89" s="4" t="s">
        <v>151</v>
      </c>
      <c r="B89" s="5" t="s">
        <v>32</v>
      </c>
      <c r="C89" s="108">
        <v>40</v>
      </c>
      <c r="D89" s="106"/>
      <c r="E89" s="106"/>
      <c r="F89" s="106"/>
      <c r="G89" s="106"/>
      <c r="H89" s="107"/>
    </row>
    <row r="90" spans="1:11" x14ac:dyDescent="0.35">
      <c r="A90" s="4" t="s">
        <v>152</v>
      </c>
      <c r="B90" s="5" t="s">
        <v>33</v>
      </c>
      <c r="C90" s="108">
        <v>5</v>
      </c>
      <c r="D90" s="106"/>
      <c r="E90" s="106"/>
      <c r="F90" s="106"/>
      <c r="G90" s="106"/>
      <c r="H90" s="107"/>
    </row>
    <row r="91" spans="1:11" x14ac:dyDescent="0.35">
      <c r="A91" s="4" t="s">
        <v>153</v>
      </c>
      <c r="B91" s="40" t="s">
        <v>34</v>
      </c>
      <c r="C91" s="93">
        <v>14</v>
      </c>
      <c r="D91" s="94"/>
      <c r="E91" s="94"/>
      <c r="F91" s="94"/>
      <c r="G91" s="94"/>
      <c r="H91" s="95"/>
      <c r="J91" t="s">
        <v>67</v>
      </c>
      <c r="K91" s="45">
        <v>0</v>
      </c>
    </row>
    <row r="92" spans="1:11" x14ac:dyDescent="0.35">
      <c r="A92" s="4" t="s">
        <v>53</v>
      </c>
      <c r="B92" s="5" t="s">
        <v>77</v>
      </c>
      <c r="C92" s="109">
        <f>SUM(C93:H102)</f>
        <v>718</v>
      </c>
      <c r="D92" s="110"/>
      <c r="E92" s="110"/>
      <c r="F92" s="110"/>
      <c r="G92" s="110"/>
      <c r="H92" s="111"/>
      <c r="I92" s="10">
        <f>SUM(C93:H102)</f>
        <v>718</v>
      </c>
      <c r="J92">
        <f>J82</f>
        <v>718</v>
      </c>
    </row>
    <row r="93" spans="1:11" x14ac:dyDescent="0.35">
      <c r="A93" s="4" t="s">
        <v>154</v>
      </c>
      <c r="B93" s="18" t="s">
        <v>107</v>
      </c>
      <c r="C93" s="108"/>
      <c r="D93" s="106"/>
      <c r="E93" s="106"/>
      <c r="F93" s="106"/>
      <c r="G93" s="106"/>
      <c r="H93" s="107"/>
      <c r="I93" s="10"/>
    </row>
    <row r="94" spans="1:11" x14ac:dyDescent="0.35">
      <c r="A94" s="4" t="s">
        <v>155</v>
      </c>
      <c r="B94" s="18" t="s">
        <v>108</v>
      </c>
      <c r="C94" s="108"/>
      <c r="D94" s="106"/>
      <c r="E94" s="106"/>
      <c r="F94" s="106"/>
      <c r="G94" s="106"/>
      <c r="H94" s="107"/>
      <c r="I94" s="10"/>
    </row>
    <row r="95" spans="1:11" x14ac:dyDescent="0.35">
      <c r="A95" s="4" t="s">
        <v>156</v>
      </c>
      <c r="B95" s="18" t="s">
        <v>109</v>
      </c>
      <c r="C95" s="108"/>
      <c r="D95" s="106"/>
      <c r="E95" s="106"/>
      <c r="F95" s="106"/>
      <c r="G95" s="106"/>
      <c r="H95" s="107"/>
    </row>
    <row r="96" spans="1:11" x14ac:dyDescent="0.35">
      <c r="A96" s="4" t="s">
        <v>157</v>
      </c>
      <c r="B96" s="18" t="s">
        <v>110</v>
      </c>
      <c r="C96" s="108"/>
      <c r="D96" s="106"/>
      <c r="E96" s="106"/>
      <c r="F96" s="106"/>
      <c r="G96" s="106"/>
      <c r="H96" s="107"/>
    </row>
    <row r="97" spans="1:12" x14ac:dyDescent="0.35">
      <c r="A97" s="4" t="s">
        <v>158</v>
      </c>
      <c r="B97" s="19" t="s">
        <v>105</v>
      </c>
      <c r="C97" s="108">
        <v>17</v>
      </c>
      <c r="D97" s="106"/>
      <c r="E97" s="106"/>
      <c r="F97" s="106"/>
      <c r="G97" s="106"/>
      <c r="H97" s="107"/>
    </row>
    <row r="98" spans="1:12" x14ac:dyDescent="0.35">
      <c r="A98" s="4" t="s">
        <v>159</v>
      </c>
      <c r="B98" s="22" t="s">
        <v>35</v>
      </c>
      <c r="C98" s="108">
        <v>148</v>
      </c>
      <c r="D98" s="106"/>
      <c r="E98" s="106"/>
      <c r="F98" s="106"/>
      <c r="G98" s="106"/>
      <c r="H98" s="107"/>
    </row>
    <row r="99" spans="1:12" x14ac:dyDescent="0.35">
      <c r="A99" s="4" t="s">
        <v>160</v>
      </c>
      <c r="B99" s="22" t="s">
        <v>36</v>
      </c>
      <c r="C99" s="108">
        <v>234</v>
      </c>
      <c r="D99" s="106"/>
      <c r="E99" s="106"/>
      <c r="F99" s="106"/>
      <c r="G99" s="106"/>
      <c r="H99" s="107"/>
    </row>
    <row r="100" spans="1:12" x14ac:dyDescent="0.35">
      <c r="A100" s="4" t="s">
        <v>161</v>
      </c>
      <c r="B100" s="22" t="s">
        <v>37</v>
      </c>
      <c r="C100" s="106">
        <v>198</v>
      </c>
      <c r="D100" s="106"/>
      <c r="E100" s="106"/>
      <c r="F100" s="106"/>
      <c r="G100" s="106"/>
      <c r="H100" s="107"/>
    </row>
    <row r="101" spans="1:12" x14ac:dyDescent="0.35">
      <c r="A101" s="4" t="s">
        <v>162</v>
      </c>
      <c r="B101" s="22" t="s">
        <v>38</v>
      </c>
      <c r="C101" s="106">
        <v>92</v>
      </c>
      <c r="D101" s="106"/>
      <c r="E101" s="106"/>
      <c r="F101" s="106"/>
      <c r="G101" s="106"/>
      <c r="H101" s="107"/>
    </row>
    <row r="102" spans="1:12" x14ac:dyDescent="0.35">
      <c r="A102" s="4" t="s">
        <v>163</v>
      </c>
      <c r="B102" s="22" t="s">
        <v>39</v>
      </c>
      <c r="C102" s="106">
        <v>29</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286</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6</v>
      </c>
      <c r="D110" s="28" t="s">
        <v>57</v>
      </c>
      <c r="E110" s="28">
        <f>INT((I110-C110*365)/30.42)</f>
        <v>5</v>
      </c>
      <c r="F110" s="28" t="s">
        <v>58</v>
      </c>
      <c r="G110" s="28">
        <f>ABS(INT(I110-C110*365-E110*30.42))</f>
        <v>11</v>
      </c>
      <c r="H110" s="29" t="s">
        <v>59</v>
      </c>
      <c r="I110">
        <f>K110/J110</f>
        <v>2353.9676323119775</v>
      </c>
      <c r="J110">
        <f>SUM(J113:J116,J118,J120:J135)</f>
        <v>718</v>
      </c>
      <c r="K110">
        <f>SUM(K113:K116,K118,K120:K135)</f>
        <v>1690148.7599999998</v>
      </c>
      <c r="L110">
        <f>SUM(K113:K116,K118,K120:K135)</f>
        <v>1690148.7599999998</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7" t="s">
        <v>57</v>
      </c>
      <c r="E113" s="7">
        <v>6</v>
      </c>
      <c r="F113" s="7" t="s">
        <v>58</v>
      </c>
      <c r="G113" s="7"/>
      <c r="H113" s="8" t="s">
        <v>59</v>
      </c>
      <c r="I113">
        <f>(C113*365)+(E113*30.42)+G113</f>
        <v>4197.5200000000004</v>
      </c>
      <c r="J113">
        <f t="shared" ref="J113:J133" si="0">C57</f>
        <v>182</v>
      </c>
      <c r="K113">
        <f>I113*J113</f>
        <v>763948.64000000013</v>
      </c>
    </row>
    <row r="114" spans="1:11" x14ac:dyDescent="0.35">
      <c r="A114" s="4" t="s">
        <v>167</v>
      </c>
      <c r="B114" s="5" t="s">
        <v>3</v>
      </c>
      <c r="C114" s="6">
        <v>3</v>
      </c>
      <c r="D114" s="7" t="s">
        <v>57</v>
      </c>
      <c r="E114" s="7">
        <v>6</v>
      </c>
      <c r="F114" s="7" t="s">
        <v>58</v>
      </c>
      <c r="G114" s="7"/>
      <c r="H114" s="8" t="s">
        <v>59</v>
      </c>
      <c r="I114">
        <f t="shared" ref="I114:I135" si="1">(C114*365)+(E114*30.42)+G114</f>
        <v>1277.52</v>
      </c>
      <c r="J114">
        <f t="shared" si="0"/>
        <v>1</v>
      </c>
      <c r="K114">
        <f t="shared" ref="K114:K135" si="2">I114*J114</f>
        <v>1277.52</v>
      </c>
    </row>
    <row r="115" spans="1:11" x14ac:dyDescent="0.35">
      <c r="A115" s="4" t="s">
        <v>168</v>
      </c>
      <c r="B115" s="5" t="s">
        <v>4</v>
      </c>
      <c r="C115" s="6">
        <v>6</v>
      </c>
      <c r="D115" s="7" t="s">
        <v>57</v>
      </c>
      <c r="E115" s="7"/>
      <c r="F115" s="7" t="s">
        <v>58</v>
      </c>
      <c r="G115" s="7"/>
      <c r="H115" s="8" t="s">
        <v>59</v>
      </c>
      <c r="I115">
        <f t="shared" si="1"/>
        <v>2190</v>
      </c>
      <c r="J115">
        <f t="shared" si="0"/>
        <v>34</v>
      </c>
      <c r="K115">
        <f t="shared" si="2"/>
        <v>74460</v>
      </c>
    </row>
    <row r="116" spans="1:11" x14ac:dyDescent="0.35">
      <c r="A116" s="4" t="s">
        <v>169</v>
      </c>
      <c r="B116" s="5" t="s">
        <v>256</v>
      </c>
      <c r="C116" s="6">
        <v>6</v>
      </c>
      <c r="D116" s="7" t="s">
        <v>57</v>
      </c>
      <c r="E116" s="7">
        <v>10</v>
      </c>
      <c r="F116" s="7" t="s">
        <v>58</v>
      </c>
      <c r="G116" s="7"/>
      <c r="H116" s="8" t="s">
        <v>59</v>
      </c>
      <c r="I116">
        <f t="shared" si="1"/>
        <v>2494.1999999999998</v>
      </c>
      <c r="J116">
        <f t="shared" si="0"/>
        <v>53</v>
      </c>
      <c r="K116">
        <f t="shared" si="2"/>
        <v>132192.59999999998</v>
      </c>
    </row>
    <row r="117" spans="1:11" x14ac:dyDescent="0.35">
      <c r="A117" s="39" t="s">
        <v>257</v>
      </c>
      <c r="B117" s="5" t="s">
        <v>258</v>
      </c>
      <c r="C117" s="6">
        <v>7</v>
      </c>
      <c r="D117" s="7" t="s">
        <v>57</v>
      </c>
      <c r="E117" s="7">
        <v>9</v>
      </c>
      <c r="F117" s="7" t="s">
        <v>58</v>
      </c>
      <c r="G117" s="7"/>
      <c r="H117" s="8" t="s">
        <v>59</v>
      </c>
      <c r="I117">
        <f t="shared" ref="I117:I119" si="3">(C117*365)+(E117*30.42)+G117</f>
        <v>2828.78</v>
      </c>
      <c r="J117">
        <f t="shared" si="0"/>
        <v>36</v>
      </c>
      <c r="K117">
        <f t="shared" ref="K117:K119" si="4">I117*J117</f>
        <v>101836.08</v>
      </c>
    </row>
    <row r="118" spans="1:11" ht="31" x14ac:dyDescent="0.35">
      <c r="A118" s="39" t="s">
        <v>170</v>
      </c>
      <c r="B118" s="41" t="s">
        <v>251</v>
      </c>
      <c r="C118" s="6"/>
      <c r="D118" s="7" t="s">
        <v>57</v>
      </c>
      <c r="E118" s="7"/>
      <c r="F118" s="7" t="s">
        <v>58</v>
      </c>
      <c r="G118" s="7"/>
      <c r="H118" s="8" t="s">
        <v>59</v>
      </c>
      <c r="I118">
        <f t="shared" si="3"/>
        <v>0</v>
      </c>
      <c r="J118">
        <f t="shared" si="0"/>
        <v>0</v>
      </c>
      <c r="K118">
        <f t="shared" si="4"/>
        <v>0</v>
      </c>
    </row>
    <row r="119" spans="1:11" x14ac:dyDescent="0.35">
      <c r="A119" s="39" t="s">
        <v>259</v>
      </c>
      <c r="B119" s="41" t="s">
        <v>260</v>
      </c>
      <c r="C119" s="6"/>
      <c r="D119" s="7" t="s">
        <v>57</v>
      </c>
      <c r="E119" s="7"/>
      <c r="F119" s="7" t="s">
        <v>58</v>
      </c>
      <c r="G119" s="7"/>
      <c r="H119" s="8" t="s">
        <v>59</v>
      </c>
      <c r="I119">
        <f t="shared" si="3"/>
        <v>0</v>
      </c>
      <c r="J119">
        <f t="shared" si="0"/>
        <v>0</v>
      </c>
      <c r="K119">
        <f t="shared" si="4"/>
        <v>0</v>
      </c>
    </row>
    <row r="120" spans="1:11" x14ac:dyDescent="0.35">
      <c r="A120" s="39" t="s">
        <v>171</v>
      </c>
      <c r="B120" s="40" t="s">
        <v>5</v>
      </c>
      <c r="C120" s="6">
        <v>3</v>
      </c>
      <c r="D120" s="7" t="s">
        <v>57</v>
      </c>
      <c r="E120" s="7">
        <v>2</v>
      </c>
      <c r="F120" s="7" t="s">
        <v>58</v>
      </c>
      <c r="G120" s="7"/>
      <c r="H120" s="8" t="s">
        <v>59</v>
      </c>
      <c r="I120">
        <f t="shared" si="1"/>
        <v>1155.8399999999999</v>
      </c>
      <c r="J120">
        <f t="shared" si="0"/>
        <v>14</v>
      </c>
      <c r="K120">
        <f t="shared" si="2"/>
        <v>16181.759999999998</v>
      </c>
    </row>
    <row r="121" spans="1:11" x14ac:dyDescent="0.35">
      <c r="A121" s="39" t="s">
        <v>172</v>
      </c>
      <c r="B121" s="40" t="s">
        <v>6</v>
      </c>
      <c r="C121" s="6">
        <v>3</v>
      </c>
      <c r="D121" s="7" t="s">
        <v>57</v>
      </c>
      <c r="E121" s="7">
        <v>10</v>
      </c>
      <c r="F121" s="7" t="s">
        <v>58</v>
      </c>
      <c r="G121" s="7"/>
      <c r="H121" s="8" t="s">
        <v>59</v>
      </c>
      <c r="I121">
        <f t="shared" si="1"/>
        <v>1399.2</v>
      </c>
      <c r="J121">
        <f t="shared" si="0"/>
        <v>68</v>
      </c>
      <c r="K121">
        <f t="shared" si="2"/>
        <v>95145.600000000006</v>
      </c>
    </row>
    <row r="122" spans="1:11" s="2" customFormat="1" x14ac:dyDescent="0.35">
      <c r="A122" s="39" t="s">
        <v>173</v>
      </c>
      <c r="B122" s="40" t="s">
        <v>7</v>
      </c>
      <c r="C122" s="6">
        <v>2</v>
      </c>
      <c r="D122" s="7" t="s">
        <v>57</v>
      </c>
      <c r="E122" s="7">
        <v>9</v>
      </c>
      <c r="F122" s="7" t="s">
        <v>58</v>
      </c>
      <c r="G122" s="7"/>
      <c r="H122" s="8" t="s">
        <v>59</v>
      </c>
      <c r="I122">
        <f t="shared" si="1"/>
        <v>1003.78</v>
      </c>
      <c r="J122">
        <f t="shared" si="0"/>
        <v>99</v>
      </c>
      <c r="K122">
        <f t="shared" si="2"/>
        <v>99374.22</v>
      </c>
    </row>
    <row r="123" spans="1:11" x14ac:dyDescent="0.35">
      <c r="A123" s="39" t="s">
        <v>174</v>
      </c>
      <c r="B123" s="40" t="s">
        <v>8</v>
      </c>
      <c r="C123" s="6">
        <v>3</v>
      </c>
      <c r="D123" s="7" t="s">
        <v>57</v>
      </c>
      <c r="E123" s="7">
        <v>10</v>
      </c>
      <c r="F123" s="7" t="s">
        <v>58</v>
      </c>
      <c r="G123" s="7"/>
      <c r="H123" s="8" t="s">
        <v>59</v>
      </c>
      <c r="I123">
        <f t="shared" si="1"/>
        <v>1399.2</v>
      </c>
      <c r="J123">
        <f t="shared" si="0"/>
        <v>16</v>
      </c>
      <c r="K123">
        <f t="shared" si="2"/>
        <v>22387.200000000001</v>
      </c>
    </row>
    <row r="124" spans="1:11" x14ac:dyDescent="0.35">
      <c r="A124" s="39" t="s">
        <v>175</v>
      </c>
      <c r="B124" s="40" t="s">
        <v>9</v>
      </c>
      <c r="C124" s="6">
        <v>8</v>
      </c>
      <c r="D124" s="7" t="s">
        <v>57</v>
      </c>
      <c r="E124" s="7">
        <v>1</v>
      </c>
      <c r="F124" s="7" t="s">
        <v>58</v>
      </c>
      <c r="G124" s="7"/>
      <c r="H124" s="8" t="s">
        <v>59</v>
      </c>
      <c r="I124">
        <f t="shared" si="1"/>
        <v>2950.42</v>
      </c>
      <c r="J124">
        <f t="shared" si="0"/>
        <v>7</v>
      </c>
      <c r="K124">
        <f t="shared" si="2"/>
        <v>20652.940000000002</v>
      </c>
    </row>
    <row r="125" spans="1:11" x14ac:dyDescent="0.35">
      <c r="A125" s="39" t="s">
        <v>176</v>
      </c>
      <c r="B125" s="40" t="s">
        <v>10</v>
      </c>
      <c r="C125" s="6">
        <v>5</v>
      </c>
      <c r="D125" s="7" t="s">
        <v>57</v>
      </c>
      <c r="E125" s="7">
        <v>6</v>
      </c>
      <c r="F125" s="7" t="s">
        <v>58</v>
      </c>
      <c r="G125" s="7"/>
      <c r="H125" s="8" t="s">
        <v>59</v>
      </c>
      <c r="I125">
        <f t="shared" si="1"/>
        <v>2007.52</v>
      </c>
      <c r="J125">
        <f t="shared" si="0"/>
        <v>54</v>
      </c>
      <c r="K125">
        <f t="shared" si="2"/>
        <v>108406.08</v>
      </c>
    </row>
    <row r="126" spans="1:11" x14ac:dyDescent="0.35">
      <c r="A126" s="39" t="s">
        <v>177</v>
      </c>
      <c r="B126" s="40" t="s">
        <v>11</v>
      </c>
      <c r="C126" s="6">
        <v>11</v>
      </c>
      <c r="D126" s="7" t="s">
        <v>57</v>
      </c>
      <c r="E126" s="7">
        <v>4</v>
      </c>
      <c r="F126" s="7" t="s">
        <v>58</v>
      </c>
      <c r="G126" s="7"/>
      <c r="H126" s="8" t="s">
        <v>59</v>
      </c>
      <c r="I126">
        <f t="shared" si="1"/>
        <v>4136.68</v>
      </c>
      <c r="J126">
        <f t="shared" si="0"/>
        <v>5</v>
      </c>
      <c r="K126">
        <f t="shared" si="2"/>
        <v>20683.400000000001</v>
      </c>
    </row>
    <row r="127" spans="1:11" x14ac:dyDescent="0.35">
      <c r="A127" s="39" t="s">
        <v>178</v>
      </c>
      <c r="B127" s="40" t="s">
        <v>12</v>
      </c>
      <c r="C127" s="6">
        <v>3</v>
      </c>
      <c r="D127" s="7" t="s">
        <v>57</v>
      </c>
      <c r="E127" s="7">
        <v>5</v>
      </c>
      <c r="F127" s="7" t="s">
        <v>58</v>
      </c>
      <c r="G127" s="7"/>
      <c r="H127" s="8" t="s">
        <v>59</v>
      </c>
      <c r="I127">
        <f t="shared" si="1"/>
        <v>1247.0999999999999</v>
      </c>
      <c r="J127">
        <f t="shared" si="0"/>
        <v>2</v>
      </c>
      <c r="K127">
        <f t="shared" si="2"/>
        <v>2494.1999999999998</v>
      </c>
    </row>
    <row r="128" spans="1:11" x14ac:dyDescent="0.35">
      <c r="A128" s="39" t="s">
        <v>179</v>
      </c>
      <c r="B128" s="40" t="s">
        <v>13</v>
      </c>
      <c r="C128" s="6">
        <v>6</v>
      </c>
      <c r="D128" s="7" t="s">
        <v>57</v>
      </c>
      <c r="E128" s="7">
        <v>10</v>
      </c>
      <c r="F128" s="7" t="s">
        <v>58</v>
      </c>
      <c r="G128" s="7"/>
      <c r="H128" s="8" t="s">
        <v>59</v>
      </c>
      <c r="I128">
        <f t="shared" si="1"/>
        <v>2494.1999999999998</v>
      </c>
      <c r="J128">
        <f t="shared" si="0"/>
        <v>11</v>
      </c>
      <c r="K128">
        <f t="shared" si="2"/>
        <v>27436.199999999997</v>
      </c>
    </row>
    <row r="129" spans="1:12" x14ac:dyDescent="0.35">
      <c r="A129" s="39" t="s">
        <v>180</v>
      </c>
      <c r="B129" s="41" t="s">
        <v>214</v>
      </c>
      <c r="C129" s="6"/>
      <c r="D129" s="7" t="s">
        <v>57</v>
      </c>
      <c r="E129" s="7"/>
      <c r="F129" s="7" t="s">
        <v>58</v>
      </c>
      <c r="G129" s="7"/>
      <c r="H129" s="8" t="s">
        <v>59</v>
      </c>
      <c r="I129">
        <f t="shared" ref="I129:I132" si="5">(C129*365)+(E129*30.42)+G129</f>
        <v>0</v>
      </c>
      <c r="J129">
        <f t="shared" si="0"/>
        <v>0</v>
      </c>
      <c r="K129">
        <f t="shared" si="2"/>
        <v>0</v>
      </c>
    </row>
    <row r="130" spans="1:12" x14ac:dyDescent="0.35">
      <c r="A130" s="39" t="s">
        <v>181</v>
      </c>
      <c r="B130" s="41" t="s">
        <v>215</v>
      </c>
      <c r="C130" s="6"/>
      <c r="D130" s="7" t="s">
        <v>57</v>
      </c>
      <c r="E130" s="7"/>
      <c r="F130" s="7" t="s">
        <v>58</v>
      </c>
      <c r="G130" s="7"/>
      <c r="H130" s="8" t="s">
        <v>59</v>
      </c>
      <c r="I130">
        <f t="shared" si="5"/>
        <v>0</v>
      </c>
      <c r="J130">
        <f t="shared" si="0"/>
        <v>0</v>
      </c>
      <c r="K130">
        <f t="shared" si="2"/>
        <v>0</v>
      </c>
    </row>
    <row r="131" spans="1:12" x14ac:dyDescent="0.35">
      <c r="A131" s="39" t="s">
        <v>231</v>
      </c>
      <c r="B131" s="41" t="s">
        <v>216</v>
      </c>
      <c r="C131" s="6"/>
      <c r="D131" s="7" t="s">
        <v>57</v>
      </c>
      <c r="E131" s="7"/>
      <c r="F131" s="7" t="s">
        <v>58</v>
      </c>
      <c r="G131" s="7"/>
      <c r="H131" s="8" t="s">
        <v>59</v>
      </c>
      <c r="I131">
        <f t="shared" si="5"/>
        <v>0</v>
      </c>
      <c r="J131">
        <f t="shared" si="0"/>
        <v>0</v>
      </c>
      <c r="K131">
        <f t="shared" si="2"/>
        <v>0</v>
      </c>
    </row>
    <row r="132" spans="1:12" ht="31" x14ac:dyDescent="0.35">
      <c r="A132" s="39" t="s">
        <v>232</v>
      </c>
      <c r="B132" s="41" t="s">
        <v>217</v>
      </c>
      <c r="C132" s="6"/>
      <c r="D132" s="7" t="s">
        <v>57</v>
      </c>
      <c r="E132" s="7"/>
      <c r="F132" s="7" t="s">
        <v>58</v>
      </c>
      <c r="G132" s="7"/>
      <c r="H132" s="8" t="s">
        <v>59</v>
      </c>
      <c r="I132">
        <f t="shared" si="5"/>
        <v>0</v>
      </c>
      <c r="J132">
        <f t="shared" si="0"/>
        <v>0</v>
      </c>
      <c r="K132">
        <f t="shared" si="2"/>
        <v>0</v>
      </c>
    </row>
    <row r="133" spans="1:12" ht="31" x14ac:dyDescent="0.35">
      <c r="A133" s="39" t="s">
        <v>233</v>
      </c>
      <c r="B133" s="41" t="s">
        <v>69</v>
      </c>
      <c r="C133" s="6">
        <v>6</v>
      </c>
      <c r="D133" s="7" t="s">
        <v>57</v>
      </c>
      <c r="E133" s="7">
        <v>10</v>
      </c>
      <c r="F133" s="7" t="s">
        <v>58</v>
      </c>
      <c r="G133" s="7"/>
      <c r="H133" s="8" t="s">
        <v>59</v>
      </c>
      <c r="I133">
        <f t="shared" si="1"/>
        <v>2494.1999999999998</v>
      </c>
      <c r="J133">
        <f t="shared" si="0"/>
        <v>32</v>
      </c>
      <c r="K133">
        <f t="shared" si="2"/>
        <v>79814.399999999994</v>
      </c>
    </row>
    <row r="134" spans="1:12" ht="31" x14ac:dyDescent="0.35">
      <c r="A134" s="39" t="s">
        <v>234</v>
      </c>
      <c r="B134" s="44" t="s">
        <v>271</v>
      </c>
      <c r="C134" s="6"/>
      <c r="D134" s="7" t="s">
        <v>57</v>
      </c>
      <c r="E134" s="7"/>
      <c r="F134" s="7" t="s">
        <v>58</v>
      </c>
      <c r="G134" s="7"/>
      <c r="H134" s="8" t="s">
        <v>59</v>
      </c>
      <c r="I134">
        <f t="shared" ref="I134" si="6">(C134*365)+(E134*30.42)+G134</f>
        <v>0</v>
      </c>
      <c r="J134">
        <f>C80</f>
        <v>0</v>
      </c>
      <c r="K134">
        <f t="shared" ref="K134" si="7">I134*J134</f>
        <v>0</v>
      </c>
    </row>
    <row r="135" spans="1:12" x14ac:dyDescent="0.35">
      <c r="A135" s="39" t="s">
        <v>272</v>
      </c>
      <c r="B135" s="40" t="s">
        <v>70</v>
      </c>
      <c r="C135" s="6">
        <v>4</v>
      </c>
      <c r="D135" s="7" t="s">
        <v>57</v>
      </c>
      <c r="E135" s="7">
        <v>5</v>
      </c>
      <c r="F135" s="7" t="s">
        <v>58</v>
      </c>
      <c r="G135" s="7"/>
      <c r="H135" s="8" t="s">
        <v>59</v>
      </c>
      <c r="I135">
        <f t="shared" si="1"/>
        <v>1612.1</v>
      </c>
      <c r="J135">
        <f t="shared" ref="J135" si="8">C81</f>
        <v>140</v>
      </c>
      <c r="K135">
        <f t="shared" si="2"/>
        <v>225694</v>
      </c>
    </row>
    <row r="136" spans="1:12" x14ac:dyDescent="0.35">
      <c r="A136" s="4">
        <v>10</v>
      </c>
      <c r="B136" s="5" t="s">
        <v>43</v>
      </c>
      <c r="C136" s="27">
        <f>INT(I136/365)</f>
        <v>1</v>
      </c>
      <c r="D136" s="28" t="s">
        <v>57</v>
      </c>
      <c r="E136" s="28">
        <f>INT((I136-C136*365)/30.42)</f>
        <v>9</v>
      </c>
      <c r="F136" s="28" t="s">
        <v>58</v>
      </c>
      <c r="G136" s="28">
        <f>ABS(INT(I136-C136*365-E136*30.42))</f>
        <v>6</v>
      </c>
      <c r="H136" s="29" t="s">
        <v>59</v>
      </c>
      <c r="I136">
        <f>K136/J136</f>
        <v>645.76563458856344</v>
      </c>
      <c r="J136">
        <f>SUM(J138:J146)</f>
        <v>717</v>
      </c>
      <c r="K136">
        <f>SUM(K138:K146)</f>
        <v>463013.95999999996</v>
      </c>
      <c r="L136">
        <f>SUM(K138:K146)</f>
        <v>463013.95999999996</v>
      </c>
    </row>
    <row r="137" spans="1:12" x14ac:dyDescent="0.35">
      <c r="A137" s="4" t="s">
        <v>56</v>
      </c>
      <c r="B137" s="5" t="s">
        <v>84</v>
      </c>
      <c r="C137" s="6"/>
      <c r="D137" s="7"/>
      <c r="E137" s="7"/>
      <c r="F137" s="7"/>
      <c r="G137" s="7"/>
      <c r="H137" s="8"/>
    </row>
    <row r="138" spans="1:12" x14ac:dyDescent="0.35">
      <c r="A138" s="4" t="s">
        <v>85</v>
      </c>
      <c r="B138" s="5" t="s">
        <v>2</v>
      </c>
      <c r="C138" s="6">
        <v>3</v>
      </c>
      <c r="D138" s="7" t="s">
        <v>57</v>
      </c>
      <c r="E138" s="7">
        <v>5</v>
      </c>
      <c r="F138" s="7" t="s">
        <v>58</v>
      </c>
      <c r="G138" s="7"/>
      <c r="H138" s="8" t="s">
        <v>59</v>
      </c>
      <c r="I138">
        <f>(C138*365)+(E138*30.42)+G138</f>
        <v>1247.0999999999999</v>
      </c>
      <c r="J138">
        <f>J113</f>
        <v>182</v>
      </c>
      <c r="K138">
        <f>I138*J138</f>
        <v>226972.19999999998</v>
      </c>
    </row>
    <row r="139" spans="1:12" x14ac:dyDescent="0.35">
      <c r="A139" s="4" t="s">
        <v>96</v>
      </c>
      <c r="B139" s="5" t="s">
        <v>3</v>
      </c>
      <c r="C139" s="6"/>
      <c r="D139" s="7" t="s">
        <v>57</v>
      </c>
      <c r="E139" s="7"/>
      <c r="F139" s="7" t="s">
        <v>58</v>
      </c>
      <c r="G139" s="7"/>
      <c r="H139" s="8" t="s">
        <v>59</v>
      </c>
      <c r="I139">
        <f t="shared" ref="I139:I146" si="9">(C139*365)+(E139*30.42)+G139</f>
        <v>0</v>
      </c>
      <c r="J139">
        <v>0</v>
      </c>
      <c r="K139">
        <f>I139*J139</f>
        <v>0</v>
      </c>
    </row>
    <row r="140" spans="1:12" x14ac:dyDescent="0.35">
      <c r="A140" s="4" t="s">
        <v>97</v>
      </c>
      <c r="B140" s="5" t="s">
        <v>4</v>
      </c>
      <c r="C140" s="6">
        <v>1</v>
      </c>
      <c r="D140" s="7" t="s">
        <v>57</v>
      </c>
      <c r="E140" s="7">
        <v>2</v>
      </c>
      <c r="F140" s="7" t="s">
        <v>58</v>
      </c>
      <c r="G140" s="7"/>
      <c r="H140" s="8" t="s">
        <v>59</v>
      </c>
      <c r="I140">
        <f t="shared" si="9"/>
        <v>425.84000000000003</v>
      </c>
      <c r="J140">
        <f>J115</f>
        <v>34</v>
      </c>
      <c r="K140">
        <f t="shared" ref="K140:K146" si="10">I140*J140</f>
        <v>14478.560000000001</v>
      </c>
    </row>
    <row r="141" spans="1:12" x14ac:dyDescent="0.35">
      <c r="A141" s="4" t="s">
        <v>98</v>
      </c>
      <c r="B141" s="5" t="s">
        <v>261</v>
      </c>
      <c r="C141" s="6">
        <v>1</v>
      </c>
      <c r="D141" s="7" t="s">
        <v>57</v>
      </c>
      <c r="E141" s="7">
        <v>4</v>
      </c>
      <c r="F141" s="7" t="s">
        <v>58</v>
      </c>
      <c r="G141" s="7"/>
      <c r="H141" s="8" t="s">
        <v>59</v>
      </c>
      <c r="I141">
        <f t="shared" si="9"/>
        <v>486.68</v>
      </c>
      <c r="J141">
        <f>J116</f>
        <v>53</v>
      </c>
      <c r="K141">
        <f t="shared" si="10"/>
        <v>25794.04</v>
      </c>
    </row>
    <row r="142" spans="1:12" ht="31" x14ac:dyDescent="0.35">
      <c r="A142" s="4" t="s">
        <v>99</v>
      </c>
      <c r="B142" s="11" t="s">
        <v>106</v>
      </c>
      <c r="C142" s="6"/>
      <c r="D142" s="7" t="s">
        <v>57</v>
      </c>
      <c r="E142" s="7"/>
      <c r="F142" s="7" t="s">
        <v>58</v>
      </c>
      <c r="G142" s="7"/>
      <c r="H142" s="8" t="s">
        <v>59</v>
      </c>
      <c r="I142">
        <f t="shared" ref="I142" si="11">(C142*365)+(E142*30.42)+G142</f>
        <v>0</v>
      </c>
      <c r="J142">
        <f>J118</f>
        <v>0</v>
      </c>
      <c r="K142">
        <f t="shared" ref="K142" si="12">I142*J142</f>
        <v>0</v>
      </c>
    </row>
    <row r="143" spans="1:12" x14ac:dyDescent="0.35">
      <c r="A143" s="4" t="s">
        <v>100</v>
      </c>
      <c r="B143" s="5" t="s">
        <v>5</v>
      </c>
      <c r="C143" s="6">
        <v>1</v>
      </c>
      <c r="D143" s="7" t="s">
        <v>57</v>
      </c>
      <c r="E143" s="7">
        <v>1</v>
      </c>
      <c r="F143" s="7" t="s">
        <v>58</v>
      </c>
      <c r="G143" s="7"/>
      <c r="H143" s="8" t="s">
        <v>59</v>
      </c>
      <c r="I143">
        <f t="shared" si="9"/>
        <v>395.42</v>
      </c>
      <c r="J143">
        <f>J120</f>
        <v>14</v>
      </c>
      <c r="K143">
        <f t="shared" si="10"/>
        <v>5535.88</v>
      </c>
    </row>
    <row r="144" spans="1:12" x14ac:dyDescent="0.35">
      <c r="A144" s="4" t="s">
        <v>101</v>
      </c>
      <c r="B144" s="5" t="s">
        <v>6</v>
      </c>
      <c r="C144" s="6">
        <v>1</v>
      </c>
      <c r="D144" s="7" t="s">
        <v>57</v>
      </c>
      <c r="E144" s="7">
        <v>1</v>
      </c>
      <c r="F144" s="7" t="s">
        <v>58</v>
      </c>
      <c r="G144" s="7"/>
      <c r="H144" s="8" t="s">
        <v>59</v>
      </c>
      <c r="I144">
        <f t="shared" si="9"/>
        <v>395.42</v>
      </c>
      <c r="J144">
        <f>J121</f>
        <v>68</v>
      </c>
      <c r="K144">
        <f t="shared" si="10"/>
        <v>26888.560000000001</v>
      </c>
    </row>
    <row r="145" spans="1:12" x14ac:dyDescent="0.35">
      <c r="A145" s="4" t="s">
        <v>102</v>
      </c>
      <c r="B145" s="5" t="s">
        <v>7</v>
      </c>
      <c r="C145" s="6"/>
      <c r="D145" s="7" t="s">
        <v>57</v>
      </c>
      <c r="E145" s="7">
        <v>3</v>
      </c>
      <c r="F145" s="7" t="s">
        <v>58</v>
      </c>
      <c r="G145" s="7"/>
      <c r="H145" s="8" t="s">
        <v>59</v>
      </c>
      <c r="I145">
        <f t="shared" si="9"/>
        <v>91.26</v>
      </c>
      <c r="J145">
        <f>J122</f>
        <v>99</v>
      </c>
      <c r="K145">
        <f t="shared" si="10"/>
        <v>9034.74</v>
      </c>
    </row>
    <row r="146" spans="1:12" x14ac:dyDescent="0.35">
      <c r="A146" s="4" t="s">
        <v>103</v>
      </c>
      <c r="B146" s="5" t="s">
        <v>70</v>
      </c>
      <c r="C146" s="6">
        <v>1</v>
      </c>
      <c r="D146" s="7" t="s">
        <v>57</v>
      </c>
      <c r="E146" s="7">
        <v>7</v>
      </c>
      <c r="F146" s="7" t="s">
        <v>58</v>
      </c>
      <c r="G146" s="7"/>
      <c r="H146" s="8" t="s">
        <v>59</v>
      </c>
      <c r="I146">
        <f t="shared" si="9"/>
        <v>577.94000000000005</v>
      </c>
      <c r="J146">
        <f>SUM(J123:J135)</f>
        <v>267</v>
      </c>
      <c r="K146">
        <f t="shared" si="10"/>
        <v>154309.98000000001</v>
      </c>
    </row>
    <row r="147" spans="1:12" x14ac:dyDescent="0.35">
      <c r="A147" s="4">
        <v>11</v>
      </c>
      <c r="B147" s="5" t="s">
        <v>44</v>
      </c>
      <c r="C147" s="108">
        <v>703</v>
      </c>
      <c r="D147" s="106"/>
      <c r="E147" s="106"/>
      <c r="F147" s="106"/>
      <c r="G147" s="106"/>
      <c r="H147" s="107"/>
    </row>
    <row r="148" spans="1:12" x14ac:dyDescent="0.35">
      <c r="A148" s="4">
        <v>12</v>
      </c>
      <c r="B148" s="5" t="s">
        <v>45</v>
      </c>
      <c r="C148" s="27">
        <f>INT(I148/365)</f>
        <v>2</v>
      </c>
      <c r="D148" s="28" t="s">
        <v>57</v>
      </c>
      <c r="E148" s="28">
        <f>INT((I148-C148*365)/30.42)</f>
        <v>4</v>
      </c>
      <c r="F148" s="28" t="s">
        <v>58</v>
      </c>
      <c r="G148" s="28">
        <f>ABS(INT(I148-C148*365-E148*30.42))</f>
        <v>3</v>
      </c>
      <c r="H148" s="29" t="s">
        <v>59</v>
      </c>
      <c r="I148">
        <f>K148/J148</f>
        <v>854.86964187327817</v>
      </c>
      <c r="J148">
        <f>SUM(J150:J153,J155,J157:J172)</f>
        <v>363</v>
      </c>
      <c r="K148">
        <f>SUM(K150:K153,K155,K157:K172)</f>
        <v>310317.68</v>
      </c>
      <c r="L148">
        <f>SUM(K150:K172)</f>
        <v>326560.27999999997</v>
      </c>
    </row>
    <row r="149" spans="1:12" x14ac:dyDescent="0.35">
      <c r="A149" s="4" t="s">
        <v>182</v>
      </c>
      <c r="B149" s="5" t="s">
        <v>84</v>
      </c>
      <c r="C149" s="6"/>
      <c r="D149" s="7"/>
      <c r="E149" s="7"/>
      <c r="F149" s="7"/>
      <c r="G149" s="7"/>
      <c r="H149" s="8"/>
    </row>
    <row r="150" spans="1:12" x14ac:dyDescent="0.35">
      <c r="A150" s="4" t="s">
        <v>183</v>
      </c>
      <c r="B150" s="5" t="s">
        <v>2</v>
      </c>
      <c r="C150" s="6">
        <v>8</v>
      </c>
      <c r="D150" s="7" t="s">
        <v>57</v>
      </c>
      <c r="E150" s="7">
        <v>9</v>
      </c>
      <c r="F150" s="7" t="s">
        <v>58</v>
      </c>
      <c r="G150" s="7"/>
      <c r="H150" s="8" t="s">
        <v>59</v>
      </c>
      <c r="I150">
        <f>(C150*365)+(E150*30.42)+G150</f>
        <v>3193.78</v>
      </c>
      <c r="J150">
        <f>C174</f>
        <v>22</v>
      </c>
      <c r="K150">
        <f>I150*J150</f>
        <v>70263.16</v>
      </c>
    </row>
    <row r="151" spans="1:12" x14ac:dyDescent="0.35">
      <c r="A151" s="4" t="s">
        <v>184</v>
      </c>
      <c r="B151" s="5" t="s">
        <v>3</v>
      </c>
      <c r="C151" s="6"/>
      <c r="D151" s="7" t="s">
        <v>57</v>
      </c>
      <c r="E151" s="7"/>
      <c r="F151" s="7" t="s">
        <v>58</v>
      </c>
      <c r="G151" s="7"/>
      <c r="H151" s="8" t="s">
        <v>59</v>
      </c>
      <c r="I151">
        <f t="shared" ref="I151:I164" si="13">(C151*365)+(E151*30.42)+G151</f>
        <v>0</v>
      </c>
      <c r="J151">
        <f>C175</f>
        <v>0</v>
      </c>
      <c r="K151">
        <f t="shared" ref="K151:K165" si="14">I151*J151</f>
        <v>0</v>
      </c>
    </row>
    <row r="152" spans="1:12" x14ac:dyDescent="0.35">
      <c r="A152" s="4" t="s">
        <v>185</v>
      </c>
      <c r="B152" s="5" t="s">
        <v>4</v>
      </c>
      <c r="C152" s="6">
        <v>3</v>
      </c>
      <c r="D152" s="7" t="s">
        <v>57</v>
      </c>
      <c r="E152" s="7">
        <v>9</v>
      </c>
      <c r="F152" s="7" t="s">
        <v>58</v>
      </c>
      <c r="G152" s="7"/>
      <c r="H152" s="8" t="s">
        <v>59</v>
      </c>
      <c r="I152">
        <f t="shared" si="13"/>
        <v>1368.78</v>
      </c>
      <c r="J152">
        <f>C176</f>
        <v>16</v>
      </c>
      <c r="K152">
        <f t="shared" si="14"/>
        <v>21900.48</v>
      </c>
    </row>
    <row r="153" spans="1:12" x14ac:dyDescent="0.35">
      <c r="A153" s="39" t="s">
        <v>186</v>
      </c>
      <c r="B153" s="40" t="s">
        <v>243</v>
      </c>
      <c r="C153" s="6">
        <v>6</v>
      </c>
      <c r="D153" s="7" t="s">
        <v>57</v>
      </c>
      <c r="E153" s="7">
        <v>8</v>
      </c>
      <c r="F153" s="7" t="s">
        <v>58</v>
      </c>
      <c r="G153" s="7"/>
      <c r="H153" s="8" t="s">
        <v>59</v>
      </c>
      <c r="I153">
        <f t="shared" si="13"/>
        <v>2433.36</v>
      </c>
      <c r="J153">
        <f>C177</f>
        <v>8</v>
      </c>
      <c r="K153">
        <f t="shared" si="14"/>
        <v>19466.88</v>
      </c>
    </row>
    <row r="154" spans="1:12" x14ac:dyDescent="0.35">
      <c r="A154" s="39" t="s">
        <v>262</v>
      </c>
      <c r="B154" s="40" t="s">
        <v>249</v>
      </c>
      <c r="C154" s="6">
        <v>7</v>
      </c>
      <c r="D154" s="7" t="s">
        <v>57</v>
      </c>
      <c r="E154" s="7">
        <v>5</v>
      </c>
      <c r="F154" s="7" t="s">
        <v>58</v>
      </c>
      <c r="G154" s="7"/>
      <c r="H154" s="8" t="s">
        <v>59</v>
      </c>
      <c r="I154">
        <f t="shared" ref="I154:I156" si="15">(C154*365)+(E154*30.42)+G154</f>
        <v>2707.1</v>
      </c>
      <c r="J154">
        <f t="shared" ref="J154:J156" si="16">C178</f>
        <v>6</v>
      </c>
      <c r="K154">
        <f t="shared" ref="K154:K156" si="17">I154*J154</f>
        <v>16242.599999999999</v>
      </c>
    </row>
    <row r="155" spans="1:12" ht="31" x14ac:dyDescent="0.35">
      <c r="A155" s="39" t="s">
        <v>187</v>
      </c>
      <c r="B155" s="41" t="s">
        <v>263</v>
      </c>
      <c r="C155" s="6"/>
      <c r="D155" s="7" t="s">
        <v>57</v>
      </c>
      <c r="E155" s="7"/>
      <c r="F155" s="7" t="s">
        <v>58</v>
      </c>
      <c r="G155" s="7"/>
      <c r="H155" s="8" t="s">
        <v>59</v>
      </c>
      <c r="I155">
        <f t="shared" si="15"/>
        <v>0</v>
      </c>
      <c r="J155">
        <f t="shared" si="16"/>
        <v>0</v>
      </c>
      <c r="K155">
        <f t="shared" si="17"/>
        <v>0</v>
      </c>
    </row>
    <row r="156" spans="1:12" x14ac:dyDescent="0.35">
      <c r="A156" s="39" t="s">
        <v>264</v>
      </c>
      <c r="B156" s="41" t="s">
        <v>249</v>
      </c>
      <c r="C156" s="6"/>
      <c r="D156" s="7" t="s">
        <v>57</v>
      </c>
      <c r="E156" s="7"/>
      <c r="F156" s="7" t="s">
        <v>58</v>
      </c>
      <c r="G156" s="7"/>
      <c r="H156" s="8" t="s">
        <v>59</v>
      </c>
      <c r="I156">
        <f t="shared" si="15"/>
        <v>0</v>
      </c>
      <c r="J156">
        <f t="shared" si="16"/>
        <v>0</v>
      </c>
      <c r="K156">
        <f t="shared" si="17"/>
        <v>0</v>
      </c>
    </row>
    <row r="157" spans="1:12" x14ac:dyDescent="0.35">
      <c r="A157" s="39" t="s">
        <v>188</v>
      </c>
      <c r="B157" s="40" t="s">
        <v>5</v>
      </c>
      <c r="C157" s="6">
        <v>1</v>
      </c>
      <c r="D157" s="7" t="s">
        <v>57</v>
      </c>
      <c r="E157" s="7">
        <v>4</v>
      </c>
      <c r="F157" s="7" t="s">
        <v>58</v>
      </c>
      <c r="G157" s="7"/>
      <c r="H157" s="8" t="s">
        <v>59</v>
      </c>
      <c r="I157">
        <f t="shared" si="13"/>
        <v>486.68</v>
      </c>
      <c r="J157">
        <f t="shared" ref="J157:J165" si="18">C181</f>
        <v>8</v>
      </c>
      <c r="K157">
        <f t="shared" si="14"/>
        <v>3893.44</v>
      </c>
      <c r="L157" t="s">
        <v>297</v>
      </c>
    </row>
    <row r="158" spans="1:12" x14ac:dyDescent="0.35">
      <c r="A158" s="39" t="s">
        <v>189</v>
      </c>
      <c r="B158" s="40" t="s">
        <v>6</v>
      </c>
      <c r="C158" s="6">
        <v>2</v>
      </c>
      <c r="D158" s="7" t="s">
        <v>57</v>
      </c>
      <c r="E158" s="7">
        <v>10</v>
      </c>
      <c r="F158" s="7" t="s">
        <v>58</v>
      </c>
      <c r="G158" s="7"/>
      <c r="H158" s="8" t="s">
        <v>59</v>
      </c>
      <c r="I158">
        <f t="shared" si="13"/>
        <v>1034.2</v>
      </c>
      <c r="J158">
        <f t="shared" si="18"/>
        <v>64</v>
      </c>
      <c r="K158">
        <f t="shared" si="14"/>
        <v>66188.800000000003</v>
      </c>
    </row>
    <row r="159" spans="1:12" x14ac:dyDescent="0.35">
      <c r="A159" s="39" t="s">
        <v>190</v>
      </c>
      <c r="B159" s="40" t="s">
        <v>7</v>
      </c>
      <c r="C159" s="6">
        <v>1</v>
      </c>
      <c r="D159" s="7" t="s">
        <v>57</v>
      </c>
      <c r="E159" s="7">
        <v>5</v>
      </c>
      <c r="F159" s="7" t="s">
        <v>58</v>
      </c>
      <c r="G159" s="7"/>
      <c r="H159" s="8" t="s">
        <v>59</v>
      </c>
      <c r="I159">
        <f t="shared" si="13"/>
        <v>517.1</v>
      </c>
      <c r="J159">
        <f t="shared" si="18"/>
        <v>124</v>
      </c>
      <c r="K159">
        <f t="shared" si="14"/>
        <v>64120.4</v>
      </c>
    </row>
    <row r="160" spans="1:12" x14ac:dyDescent="0.35">
      <c r="A160" s="39" t="s">
        <v>191</v>
      </c>
      <c r="B160" s="40" t="s">
        <v>8</v>
      </c>
      <c r="C160" s="6">
        <v>2</v>
      </c>
      <c r="D160" s="7" t="s">
        <v>57</v>
      </c>
      <c r="E160" s="7">
        <v>9</v>
      </c>
      <c r="F160" s="7" t="s">
        <v>58</v>
      </c>
      <c r="G160" s="7"/>
      <c r="H160" s="8" t="s">
        <v>59</v>
      </c>
      <c r="I160">
        <f t="shared" si="13"/>
        <v>1003.78</v>
      </c>
      <c r="J160">
        <f t="shared" si="18"/>
        <v>3</v>
      </c>
      <c r="K160">
        <f t="shared" si="14"/>
        <v>3011.34</v>
      </c>
    </row>
    <row r="161" spans="1:11" x14ac:dyDescent="0.35">
      <c r="A161" s="39" t="s">
        <v>192</v>
      </c>
      <c r="B161" s="40" t="s">
        <v>9</v>
      </c>
      <c r="C161" s="6">
        <v>4</v>
      </c>
      <c r="D161" s="7" t="s">
        <v>57</v>
      </c>
      <c r="E161" s="7">
        <v>1</v>
      </c>
      <c r="F161" s="7" t="s">
        <v>58</v>
      </c>
      <c r="G161" s="7"/>
      <c r="H161" s="8" t="s">
        <v>59</v>
      </c>
      <c r="I161">
        <f t="shared" si="13"/>
        <v>1490.42</v>
      </c>
      <c r="J161">
        <f t="shared" si="18"/>
        <v>4</v>
      </c>
      <c r="K161">
        <f t="shared" si="14"/>
        <v>5961.68</v>
      </c>
    </row>
    <row r="162" spans="1:11" x14ac:dyDescent="0.35">
      <c r="A162" s="39" t="s">
        <v>193</v>
      </c>
      <c r="B162" s="40" t="s">
        <v>10</v>
      </c>
      <c r="C162" s="6">
        <v>3</v>
      </c>
      <c r="D162" s="7" t="s">
        <v>57</v>
      </c>
      <c r="E162" s="7">
        <v>3</v>
      </c>
      <c r="F162" s="7" t="s">
        <v>58</v>
      </c>
      <c r="G162" s="7"/>
      <c r="H162" s="8" t="s">
        <v>59</v>
      </c>
      <c r="I162">
        <f t="shared" si="13"/>
        <v>1186.26</v>
      </c>
      <c r="J162">
        <f t="shared" si="18"/>
        <v>30</v>
      </c>
      <c r="K162">
        <f t="shared" si="14"/>
        <v>35587.800000000003</v>
      </c>
    </row>
    <row r="163" spans="1:11" x14ac:dyDescent="0.35">
      <c r="A163" s="39" t="s">
        <v>194</v>
      </c>
      <c r="B163" s="40" t="s">
        <v>11</v>
      </c>
      <c r="C163" s="6">
        <v>3</v>
      </c>
      <c r="D163" s="7" t="s">
        <v>57</v>
      </c>
      <c r="E163" s="7">
        <v>5</v>
      </c>
      <c r="F163" s="7" t="s">
        <v>58</v>
      </c>
      <c r="G163" s="7"/>
      <c r="H163" s="8" t="s">
        <v>59</v>
      </c>
      <c r="I163">
        <f t="shared" si="13"/>
        <v>1247.0999999999999</v>
      </c>
      <c r="J163">
        <f t="shared" si="18"/>
        <v>1</v>
      </c>
      <c r="K163">
        <f t="shared" si="14"/>
        <v>1247.0999999999999</v>
      </c>
    </row>
    <row r="164" spans="1:11" x14ac:dyDescent="0.35">
      <c r="A164" s="39" t="s">
        <v>195</v>
      </c>
      <c r="B164" s="40" t="s">
        <v>12</v>
      </c>
      <c r="C164" s="6">
        <v>2</v>
      </c>
      <c r="D164" s="7" t="s">
        <v>57</v>
      </c>
      <c r="E164" s="7">
        <v>2</v>
      </c>
      <c r="F164" s="7" t="s">
        <v>58</v>
      </c>
      <c r="G164" s="7"/>
      <c r="H164" s="8" t="s">
        <v>59</v>
      </c>
      <c r="I164">
        <f t="shared" si="13"/>
        <v>790.84</v>
      </c>
      <c r="J164">
        <f t="shared" si="18"/>
        <v>1</v>
      </c>
      <c r="K164">
        <f t="shared" si="14"/>
        <v>790.84</v>
      </c>
    </row>
    <row r="165" spans="1:11" x14ac:dyDescent="0.35">
      <c r="A165" s="39" t="s">
        <v>196</v>
      </c>
      <c r="B165" s="40" t="s">
        <v>13</v>
      </c>
      <c r="C165" s="6">
        <v>4</v>
      </c>
      <c r="D165" s="7" t="s">
        <v>57</v>
      </c>
      <c r="E165" s="7">
        <v>6</v>
      </c>
      <c r="F165" s="7" t="s">
        <v>58</v>
      </c>
      <c r="G165" s="7"/>
      <c r="H165" s="8" t="s">
        <v>59</v>
      </c>
      <c r="I165">
        <f>(C165*365)+(E165*30.42)+G165</f>
        <v>1642.52</v>
      </c>
      <c r="J165">
        <f t="shared" si="18"/>
        <v>4</v>
      </c>
      <c r="K165">
        <f t="shared" si="14"/>
        <v>6570.08</v>
      </c>
    </row>
    <row r="166" spans="1:11" x14ac:dyDescent="0.35">
      <c r="A166" s="39" t="s">
        <v>197</v>
      </c>
      <c r="B166" s="41" t="s">
        <v>214</v>
      </c>
      <c r="C166" s="6"/>
      <c r="D166" s="7" t="s">
        <v>57</v>
      </c>
      <c r="E166" s="7"/>
      <c r="F166" s="7" t="s">
        <v>58</v>
      </c>
      <c r="G166" s="7"/>
      <c r="H166" s="8" t="s">
        <v>59</v>
      </c>
      <c r="I166">
        <f t="shared" ref="I166:I172" si="19">(C166*365)+(E166*30.42)+G166</f>
        <v>0</v>
      </c>
      <c r="J166">
        <f t="shared" ref="J166" si="20">C190</f>
        <v>0</v>
      </c>
      <c r="K166">
        <f t="shared" ref="K166" si="21">I166*J166</f>
        <v>0</v>
      </c>
    </row>
    <row r="167" spans="1:11" x14ac:dyDescent="0.35">
      <c r="A167" s="39" t="s">
        <v>198</v>
      </c>
      <c r="B167" s="41" t="s">
        <v>215</v>
      </c>
      <c r="C167" s="6"/>
      <c r="D167" s="7" t="s">
        <v>57</v>
      </c>
      <c r="E167" s="7"/>
      <c r="F167" s="7" t="s">
        <v>58</v>
      </c>
      <c r="G167" s="7"/>
      <c r="H167" s="8" t="s">
        <v>59</v>
      </c>
      <c r="I167">
        <f t="shared" si="19"/>
        <v>0</v>
      </c>
      <c r="J167">
        <f t="shared" ref="J167:J171" si="22">C191</f>
        <v>0</v>
      </c>
      <c r="K167">
        <f t="shared" ref="K167:K172" si="23">I167*J167</f>
        <v>0</v>
      </c>
    </row>
    <row r="168" spans="1:11" x14ac:dyDescent="0.35">
      <c r="A168" s="39" t="s">
        <v>235</v>
      </c>
      <c r="B168" s="41" t="s">
        <v>216</v>
      </c>
      <c r="C168" s="6"/>
      <c r="D168" s="7" t="s">
        <v>57</v>
      </c>
      <c r="E168" s="7"/>
      <c r="F168" s="7" t="s">
        <v>58</v>
      </c>
      <c r="G168" s="7"/>
      <c r="H168" s="8" t="s">
        <v>59</v>
      </c>
      <c r="I168">
        <f t="shared" si="19"/>
        <v>0</v>
      </c>
      <c r="J168">
        <f t="shared" si="22"/>
        <v>0</v>
      </c>
      <c r="K168">
        <f t="shared" si="23"/>
        <v>0</v>
      </c>
    </row>
    <row r="169" spans="1:11" ht="31" x14ac:dyDescent="0.35">
      <c r="A169" s="39" t="s">
        <v>236</v>
      </c>
      <c r="B169" s="41" t="s">
        <v>221</v>
      </c>
      <c r="C169" s="6"/>
      <c r="D169" s="7" t="s">
        <v>57</v>
      </c>
      <c r="E169" s="7"/>
      <c r="F169" s="7" t="s">
        <v>58</v>
      </c>
      <c r="G169" s="7"/>
      <c r="H169" s="8" t="s">
        <v>59</v>
      </c>
      <c r="I169">
        <f t="shared" si="19"/>
        <v>0</v>
      </c>
      <c r="J169">
        <f t="shared" si="22"/>
        <v>0</v>
      </c>
      <c r="K169">
        <f t="shared" si="23"/>
        <v>0</v>
      </c>
    </row>
    <row r="170" spans="1:11" ht="31" x14ac:dyDescent="0.35">
      <c r="A170" s="39" t="s">
        <v>237</v>
      </c>
      <c r="B170" s="41" t="s">
        <v>69</v>
      </c>
      <c r="C170" s="6">
        <v>1</v>
      </c>
      <c r="D170" s="7" t="s">
        <v>57</v>
      </c>
      <c r="E170" s="7">
        <v>10</v>
      </c>
      <c r="F170" s="7" t="s">
        <v>58</v>
      </c>
      <c r="G170" s="7"/>
      <c r="H170" s="8" t="s">
        <v>59</v>
      </c>
      <c r="I170">
        <f t="shared" si="19"/>
        <v>669.2</v>
      </c>
      <c r="J170">
        <f t="shared" si="22"/>
        <v>14</v>
      </c>
      <c r="K170">
        <f t="shared" si="23"/>
        <v>9368.8000000000011</v>
      </c>
    </row>
    <row r="171" spans="1:11" ht="31" x14ac:dyDescent="0.35">
      <c r="A171" s="39" t="s">
        <v>238</v>
      </c>
      <c r="B171" s="44" t="s">
        <v>271</v>
      </c>
      <c r="C171" s="6"/>
      <c r="D171" s="7" t="s">
        <v>57</v>
      </c>
      <c r="E171" s="7"/>
      <c r="F171" s="7" t="s">
        <v>58</v>
      </c>
      <c r="G171" s="7"/>
      <c r="H171" s="8" t="s">
        <v>59</v>
      </c>
      <c r="I171">
        <f t="shared" ref="I171" si="24">(C171*365)+(E171*30.42)+G171</f>
        <v>0</v>
      </c>
      <c r="J171">
        <f t="shared" si="22"/>
        <v>0</v>
      </c>
      <c r="K171">
        <f t="shared" ref="K171" si="25">I171*J171</f>
        <v>0</v>
      </c>
    </row>
    <row r="172" spans="1:11" x14ac:dyDescent="0.35">
      <c r="A172" s="39" t="s">
        <v>273</v>
      </c>
      <c r="B172" s="40" t="s">
        <v>70</v>
      </c>
      <c r="C172" s="6"/>
      <c r="D172" s="7" t="s">
        <v>57</v>
      </c>
      <c r="E172" s="7">
        <v>1</v>
      </c>
      <c r="F172" s="7" t="s">
        <v>58</v>
      </c>
      <c r="G172" s="7"/>
      <c r="H172" s="8" t="s">
        <v>59</v>
      </c>
      <c r="I172">
        <f t="shared" si="19"/>
        <v>30.42</v>
      </c>
      <c r="J172">
        <f t="shared" ref="J172" si="26">C196</f>
        <v>64</v>
      </c>
      <c r="K172">
        <f t="shared" si="23"/>
        <v>1946.88</v>
      </c>
    </row>
    <row r="173" spans="1:11" x14ac:dyDescent="0.35">
      <c r="A173" s="4">
        <v>13</v>
      </c>
      <c r="B173" s="5" t="s">
        <v>87</v>
      </c>
      <c r="C173" s="109">
        <f>SUM(C174:H177,C179,C181:H196)</f>
        <v>363</v>
      </c>
      <c r="D173" s="110"/>
      <c r="E173" s="110"/>
      <c r="F173" s="110"/>
      <c r="G173" s="110"/>
      <c r="H173" s="111"/>
      <c r="I173" s="30">
        <f>C39</f>
        <v>0</v>
      </c>
    </row>
    <row r="174" spans="1:11" x14ac:dyDescent="0.35">
      <c r="A174" s="4" t="s">
        <v>68</v>
      </c>
      <c r="B174" s="5" t="s">
        <v>2</v>
      </c>
      <c r="C174" s="115">
        <v>22</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16</v>
      </c>
      <c r="D176" s="115"/>
      <c r="E176" s="115"/>
      <c r="F176" s="115"/>
      <c r="G176" s="115"/>
      <c r="H176" s="115"/>
    </row>
    <row r="177" spans="1:8" x14ac:dyDescent="0.35">
      <c r="A177" s="39" t="s">
        <v>201</v>
      </c>
      <c r="B177" s="40" t="s">
        <v>243</v>
      </c>
      <c r="C177" s="115">
        <v>8</v>
      </c>
      <c r="D177" s="115"/>
      <c r="E177" s="115"/>
      <c r="F177" s="115"/>
      <c r="G177" s="115"/>
      <c r="H177" s="115"/>
    </row>
    <row r="178" spans="1:8" x14ac:dyDescent="0.35">
      <c r="A178" s="39" t="s">
        <v>265</v>
      </c>
      <c r="B178" s="40" t="s">
        <v>249</v>
      </c>
      <c r="C178" s="115">
        <v>6</v>
      </c>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v>8</v>
      </c>
      <c r="D181" s="115"/>
      <c r="E181" s="115"/>
      <c r="F181" s="115"/>
      <c r="G181" s="115"/>
      <c r="H181" s="115"/>
    </row>
    <row r="182" spans="1:8" x14ac:dyDescent="0.35">
      <c r="A182" s="39" t="s">
        <v>204</v>
      </c>
      <c r="B182" s="40" t="s">
        <v>6</v>
      </c>
      <c r="C182" s="115">
        <v>64</v>
      </c>
      <c r="D182" s="115"/>
      <c r="E182" s="115"/>
      <c r="F182" s="115"/>
      <c r="G182" s="115"/>
      <c r="H182" s="115"/>
    </row>
    <row r="183" spans="1:8" x14ac:dyDescent="0.35">
      <c r="A183" s="39" t="s">
        <v>205</v>
      </c>
      <c r="B183" s="40" t="s">
        <v>7</v>
      </c>
      <c r="C183" s="115">
        <v>124</v>
      </c>
      <c r="D183" s="115"/>
      <c r="E183" s="115"/>
      <c r="F183" s="115"/>
      <c r="G183" s="115"/>
      <c r="H183" s="115"/>
    </row>
    <row r="184" spans="1:8" x14ac:dyDescent="0.35">
      <c r="A184" s="39" t="s">
        <v>206</v>
      </c>
      <c r="B184" s="40" t="s">
        <v>8</v>
      </c>
      <c r="C184" s="115">
        <v>3</v>
      </c>
      <c r="D184" s="115"/>
      <c r="E184" s="115"/>
      <c r="F184" s="115"/>
      <c r="G184" s="115"/>
      <c r="H184" s="115"/>
    </row>
    <row r="185" spans="1:8" x14ac:dyDescent="0.35">
      <c r="A185" s="39" t="s">
        <v>207</v>
      </c>
      <c r="B185" s="40" t="s">
        <v>9</v>
      </c>
      <c r="C185" s="115">
        <v>4</v>
      </c>
      <c r="D185" s="115"/>
      <c r="E185" s="115"/>
      <c r="F185" s="115"/>
      <c r="G185" s="115"/>
      <c r="H185" s="115"/>
    </row>
    <row r="186" spans="1:8" x14ac:dyDescent="0.35">
      <c r="A186" s="39" t="s">
        <v>208</v>
      </c>
      <c r="B186" s="40" t="s">
        <v>10</v>
      </c>
      <c r="C186" s="115">
        <v>30</v>
      </c>
      <c r="D186" s="115"/>
      <c r="E186" s="115"/>
      <c r="F186" s="115"/>
      <c r="G186" s="115"/>
      <c r="H186" s="115"/>
    </row>
    <row r="187" spans="1:8" x14ac:dyDescent="0.35">
      <c r="A187" s="39" t="s">
        <v>209</v>
      </c>
      <c r="B187" s="40" t="s">
        <v>11</v>
      </c>
      <c r="C187" s="115">
        <v>1</v>
      </c>
      <c r="D187" s="115"/>
      <c r="E187" s="115"/>
      <c r="F187" s="115"/>
      <c r="G187" s="115"/>
      <c r="H187" s="115"/>
    </row>
    <row r="188" spans="1:8" x14ac:dyDescent="0.35">
      <c r="A188" s="39" t="s">
        <v>210</v>
      </c>
      <c r="B188" s="40" t="s">
        <v>12</v>
      </c>
      <c r="C188" s="115">
        <v>1</v>
      </c>
      <c r="D188" s="115"/>
      <c r="E188" s="115"/>
      <c r="F188" s="115"/>
      <c r="G188" s="115"/>
      <c r="H188" s="115"/>
    </row>
    <row r="189" spans="1:8" x14ac:dyDescent="0.35">
      <c r="A189" s="39" t="s">
        <v>211</v>
      </c>
      <c r="B189" s="40" t="s">
        <v>13</v>
      </c>
      <c r="C189" s="115">
        <v>4</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14</v>
      </c>
      <c r="D194" s="115"/>
      <c r="E194" s="115"/>
      <c r="F194" s="115"/>
      <c r="G194" s="115"/>
      <c r="H194" s="115"/>
    </row>
    <row r="195" spans="1:8" ht="31" x14ac:dyDescent="0.35">
      <c r="A195" s="39" t="s">
        <v>242</v>
      </c>
      <c r="B195" s="44" t="s">
        <v>271</v>
      </c>
      <c r="C195" s="115"/>
      <c r="D195" s="115"/>
      <c r="E195" s="115"/>
      <c r="F195" s="115"/>
      <c r="G195" s="115"/>
      <c r="H195" s="115"/>
    </row>
    <row r="196" spans="1:8" x14ac:dyDescent="0.35">
      <c r="A196" s="39" t="s">
        <v>275</v>
      </c>
      <c r="B196" s="40" t="s">
        <v>70</v>
      </c>
      <c r="C196" s="115">
        <v>64</v>
      </c>
      <c r="D196" s="115"/>
      <c r="E196" s="115"/>
      <c r="F196" s="115"/>
      <c r="G196" s="115"/>
      <c r="H196" s="115"/>
    </row>
    <row r="197" spans="1:8" x14ac:dyDescent="0.35">
      <c r="B197" s="47" t="s">
        <v>24</v>
      </c>
      <c r="C197" s="115">
        <v>3</v>
      </c>
      <c r="D197" s="115"/>
      <c r="E197" s="115"/>
      <c r="F197" s="115"/>
      <c r="G197" s="115"/>
      <c r="H197" s="115"/>
    </row>
    <row r="199" spans="1:8" x14ac:dyDescent="0.35">
      <c r="B199">
        <v>1</v>
      </c>
    </row>
  </sheetData>
  <mergeCells count="124">
    <mergeCell ref="C197:H197"/>
    <mergeCell ref="C79:H79"/>
    <mergeCell ref="C52:H52"/>
    <mergeCell ref="C45:H45"/>
    <mergeCell ref="C46:H46"/>
    <mergeCell ref="C42:H42"/>
    <mergeCell ref="C104:H104"/>
    <mergeCell ref="C99:H99"/>
    <mergeCell ref="C92:H92"/>
    <mergeCell ref="C95:H95"/>
    <mergeCell ref="C96:H96"/>
    <mergeCell ref="C53:H53"/>
    <mergeCell ref="C54:H54"/>
    <mergeCell ref="C72:H72"/>
    <mergeCell ref="C77:H77"/>
    <mergeCell ref="C88:H88"/>
    <mergeCell ref="C89:H89"/>
    <mergeCell ref="C90:H90"/>
    <mergeCell ref="C67:H67"/>
    <mergeCell ref="C86:H86"/>
    <mergeCell ref="C65:H65"/>
    <mergeCell ref="C66:H66"/>
    <mergeCell ref="C84:H84"/>
    <mergeCell ref="C85:H85"/>
    <mergeCell ref="C30:H30"/>
    <mergeCell ref="C35:H35"/>
    <mergeCell ref="C37:H37"/>
    <mergeCell ref="C38:H38"/>
    <mergeCell ref="C43:H43"/>
    <mergeCell ref="C44:H44"/>
    <mergeCell ref="C63:H63"/>
    <mergeCell ref="C64:H64"/>
    <mergeCell ref="C49:H49"/>
    <mergeCell ref="C50:H50"/>
    <mergeCell ref="C51:H51"/>
    <mergeCell ref="C39:H39"/>
    <mergeCell ref="C40:H40"/>
    <mergeCell ref="C61:H61"/>
    <mergeCell ref="C41:H41"/>
    <mergeCell ref="C196:H196"/>
    <mergeCell ref="C105:H105"/>
    <mergeCell ref="C106:H106"/>
    <mergeCell ref="C107:H107"/>
    <mergeCell ref="C108:H108"/>
    <mergeCell ref="C109:H109"/>
    <mergeCell ref="C147:H147"/>
    <mergeCell ref="C181:H181"/>
    <mergeCell ref="C185:H185"/>
    <mergeCell ref="C186:H186"/>
    <mergeCell ref="C190:H190"/>
    <mergeCell ref="C191:H191"/>
    <mergeCell ref="C192:H192"/>
    <mergeCell ref="C193:H193"/>
    <mergeCell ref="C180:H180"/>
    <mergeCell ref="C178:H178"/>
    <mergeCell ref="C195:H195"/>
    <mergeCell ref="C187:H187"/>
    <mergeCell ref="C188:H188"/>
    <mergeCell ref="C189:H189"/>
    <mergeCell ref="C194:H194"/>
    <mergeCell ref="C174:H174"/>
    <mergeCell ref="C182:H182"/>
    <mergeCell ref="C173:H173"/>
    <mergeCell ref="C183:H183"/>
    <mergeCell ref="C184:H184"/>
    <mergeCell ref="C175:H175"/>
    <mergeCell ref="C176:H176"/>
    <mergeCell ref="C177:H177"/>
    <mergeCell ref="C179:H179"/>
    <mergeCell ref="C57:H57"/>
    <mergeCell ref="C47:H47"/>
    <mergeCell ref="C83:H83"/>
    <mergeCell ref="C94:H94"/>
    <mergeCell ref="C100:H100"/>
    <mergeCell ref="C58:H58"/>
    <mergeCell ref="C59:H59"/>
    <mergeCell ref="C60:H60"/>
    <mergeCell ref="C97:H97"/>
    <mergeCell ref="C93:H93"/>
    <mergeCell ref="C101:H101"/>
    <mergeCell ref="C68:H68"/>
    <mergeCell ref="C69:H69"/>
    <mergeCell ref="C70:H70"/>
    <mergeCell ref="C71:H71"/>
    <mergeCell ref="C103:H103"/>
    <mergeCell ref="C76:H76"/>
    <mergeCell ref="C78:H78"/>
    <mergeCell ref="C12:H12"/>
    <mergeCell ref="C13:H13"/>
    <mergeCell ref="C14:H14"/>
    <mergeCell ref="C15:H15"/>
    <mergeCell ref="C16:H16"/>
    <mergeCell ref="C17:H17"/>
    <mergeCell ref="C22:H22"/>
    <mergeCell ref="C23:H23"/>
    <mergeCell ref="C24:H24"/>
    <mergeCell ref="C19:H19"/>
    <mergeCell ref="C20:H20"/>
    <mergeCell ref="C18:H18"/>
    <mergeCell ref="C21:H21"/>
    <mergeCell ref="C102:H102"/>
    <mergeCell ref="C25:H25"/>
    <mergeCell ref="C26:H26"/>
    <mergeCell ref="C27:H27"/>
    <mergeCell ref="C28:H28"/>
    <mergeCell ref="C29:H29"/>
    <mergeCell ref="C91:H91"/>
    <mergeCell ref="C98:H98"/>
    <mergeCell ref="C55:H55"/>
    <mergeCell ref="C56:H56"/>
    <mergeCell ref="C36:H36"/>
    <mergeCell ref="C80:H80"/>
    <mergeCell ref="C48:H48"/>
    <mergeCell ref="C62:H62"/>
    <mergeCell ref="C73:H73"/>
    <mergeCell ref="C74:H74"/>
    <mergeCell ref="C87:H87"/>
    <mergeCell ref="C81:H81"/>
    <mergeCell ref="C82:H82"/>
    <mergeCell ref="C75:H75"/>
    <mergeCell ref="C31:H31"/>
    <mergeCell ref="C32:H32"/>
    <mergeCell ref="C33:H33"/>
    <mergeCell ref="C34:H34"/>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7"/>
  <sheetViews>
    <sheetView topLeftCell="A145" zoomScale="80" zoomScaleNormal="8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276</v>
      </c>
    </row>
    <row r="12" spans="1:8" x14ac:dyDescent="0.35">
      <c r="A12" s="3" t="s">
        <v>60</v>
      </c>
      <c r="B12" s="3" t="s">
        <v>61</v>
      </c>
      <c r="C12" s="112" t="s">
        <v>62</v>
      </c>
      <c r="D12" s="113"/>
      <c r="E12" s="113"/>
      <c r="F12" s="113"/>
      <c r="G12" s="113"/>
      <c r="H12" s="114"/>
    </row>
    <row r="13" spans="1:8" x14ac:dyDescent="0.35">
      <c r="A13" s="4">
        <v>1</v>
      </c>
      <c r="B13" s="5" t="s">
        <v>0</v>
      </c>
      <c r="C13" s="108">
        <v>394</v>
      </c>
      <c r="D13" s="106"/>
      <c r="E13" s="106"/>
      <c r="F13" s="106"/>
      <c r="G13" s="106"/>
      <c r="H13" s="107"/>
    </row>
    <row r="14" spans="1:8" x14ac:dyDescent="0.35">
      <c r="A14" s="4">
        <v>2</v>
      </c>
      <c r="B14" s="5" t="s">
        <v>1</v>
      </c>
      <c r="C14" s="109">
        <f>SUM(C15:H18,C20,C22:H37)</f>
        <v>150</v>
      </c>
      <c r="D14" s="110"/>
      <c r="E14" s="110"/>
      <c r="F14" s="110"/>
      <c r="G14" s="110"/>
      <c r="H14" s="111"/>
    </row>
    <row r="15" spans="1:8" x14ac:dyDescent="0.35">
      <c r="A15" s="4" t="s">
        <v>111</v>
      </c>
      <c r="B15" s="5" t="s">
        <v>2</v>
      </c>
      <c r="C15" s="108">
        <v>14</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7</v>
      </c>
      <c r="D17" s="106"/>
      <c r="E17" s="106"/>
      <c r="F17" s="106"/>
      <c r="G17" s="106"/>
      <c r="H17" s="107"/>
    </row>
    <row r="18" spans="1:8" x14ac:dyDescent="0.35">
      <c r="A18" s="4" t="s">
        <v>114</v>
      </c>
      <c r="B18" s="5" t="s">
        <v>243</v>
      </c>
      <c r="C18" s="108">
        <v>4</v>
      </c>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v>5</v>
      </c>
      <c r="D22" s="106"/>
      <c r="E22" s="106"/>
      <c r="F22" s="106"/>
      <c r="G22" s="106"/>
      <c r="H22" s="107"/>
    </row>
    <row r="23" spans="1:8" x14ac:dyDescent="0.35">
      <c r="A23" s="4" t="s">
        <v>117</v>
      </c>
      <c r="B23" s="5" t="s">
        <v>6</v>
      </c>
      <c r="C23" s="108">
        <v>13</v>
      </c>
      <c r="D23" s="106"/>
      <c r="E23" s="106"/>
      <c r="F23" s="106"/>
      <c r="G23" s="106"/>
      <c r="H23" s="107"/>
    </row>
    <row r="24" spans="1:8" x14ac:dyDescent="0.35">
      <c r="A24" s="4" t="s">
        <v>118</v>
      </c>
      <c r="B24" s="5" t="s">
        <v>7</v>
      </c>
      <c r="C24" s="108">
        <v>34</v>
      </c>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v>1</v>
      </c>
      <c r="D26" s="106"/>
      <c r="E26" s="106"/>
      <c r="F26" s="106"/>
      <c r="G26" s="106"/>
      <c r="H26" s="107"/>
    </row>
    <row r="27" spans="1:8" x14ac:dyDescent="0.35">
      <c r="A27" s="4" t="s">
        <v>121</v>
      </c>
      <c r="B27" s="5" t="s">
        <v>10</v>
      </c>
      <c r="C27" s="108">
        <v>11</v>
      </c>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v>1</v>
      </c>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28</v>
      </c>
      <c r="D35" s="106"/>
      <c r="E35" s="106"/>
      <c r="F35" s="106"/>
      <c r="G35" s="106"/>
      <c r="H35" s="107"/>
    </row>
    <row r="36" spans="1:8" ht="31" x14ac:dyDescent="0.35">
      <c r="A36" s="39"/>
      <c r="B36" s="44" t="s">
        <v>271</v>
      </c>
      <c r="C36" s="108"/>
      <c r="D36" s="106"/>
      <c r="E36" s="106"/>
      <c r="F36" s="106"/>
      <c r="G36" s="106"/>
      <c r="H36" s="107"/>
    </row>
    <row r="37" spans="1:8" x14ac:dyDescent="0.35">
      <c r="A37" s="39" t="s">
        <v>225</v>
      </c>
      <c r="B37" s="40" t="s">
        <v>70</v>
      </c>
      <c r="C37" s="108">
        <v>32</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SUM(C57:H60,C62,C64:H77,C81,C80 )</f>
        <v>332</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88</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20</v>
      </c>
      <c r="D59" s="106"/>
      <c r="E59" s="106"/>
      <c r="F59" s="106"/>
      <c r="G59" s="106"/>
      <c r="H59" s="107"/>
    </row>
    <row r="60" spans="1:9" x14ac:dyDescent="0.35">
      <c r="A60" s="39" t="s">
        <v>91</v>
      </c>
      <c r="B60" s="40" t="s">
        <v>253</v>
      </c>
      <c r="C60" s="108">
        <v>11</v>
      </c>
      <c r="D60" s="106"/>
      <c r="E60" s="106"/>
      <c r="F60" s="106"/>
      <c r="G60" s="106"/>
      <c r="H60" s="107"/>
    </row>
    <row r="61" spans="1:9" x14ac:dyDescent="0.35">
      <c r="A61" s="39" t="s">
        <v>248</v>
      </c>
      <c r="B61" s="40" t="s">
        <v>249</v>
      </c>
      <c r="C61" s="108">
        <v>5</v>
      </c>
      <c r="D61" s="106"/>
      <c r="E61" s="106"/>
      <c r="F61" s="106"/>
      <c r="G61" s="106"/>
      <c r="H61" s="107"/>
    </row>
    <row r="62" spans="1:9" ht="31" x14ac:dyDescent="0.35">
      <c r="A62" s="39" t="s">
        <v>250</v>
      </c>
      <c r="B62" s="41" t="s">
        <v>251</v>
      </c>
      <c r="C62" s="108">
        <v>9</v>
      </c>
      <c r="D62" s="106"/>
      <c r="E62" s="106"/>
      <c r="F62" s="106"/>
      <c r="G62" s="106"/>
      <c r="H62" s="107"/>
    </row>
    <row r="63" spans="1:9" x14ac:dyDescent="0.35">
      <c r="A63" s="39" t="s">
        <v>252</v>
      </c>
      <c r="B63" s="43" t="s">
        <v>249</v>
      </c>
      <c r="C63" s="108">
        <v>7</v>
      </c>
      <c r="D63" s="106"/>
      <c r="E63" s="106"/>
      <c r="F63" s="106"/>
      <c r="G63" s="106"/>
      <c r="H63" s="107"/>
    </row>
    <row r="64" spans="1:9" x14ac:dyDescent="0.35">
      <c r="A64" s="39" t="s">
        <v>92</v>
      </c>
      <c r="B64" s="40" t="s">
        <v>5</v>
      </c>
      <c r="C64" s="115">
        <v>5</v>
      </c>
      <c r="D64" s="115"/>
      <c r="E64" s="115"/>
      <c r="F64" s="115"/>
      <c r="G64" s="115"/>
      <c r="H64" s="115"/>
    </row>
    <row r="65" spans="1:8" x14ac:dyDescent="0.35">
      <c r="A65" s="39" t="s">
        <v>93</v>
      </c>
      <c r="B65" s="40" t="s">
        <v>6</v>
      </c>
      <c r="C65" s="108">
        <v>34</v>
      </c>
      <c r="D65" s="106"/>
      <c r="E65" s="106"/>
      <c r="F65" s="106"/>
      <c r="G65" s="106"/>
      <c r="H65" s="107"/>
    </row>
    <row r="66" spans="1:8" x14ac:dyDescent="0.35">
      <c r="A66" s="39" t="s">
        <v>94</v>
      </c>
      <c r="B66" s="40" t="s">
        <v>7</v>
      </c>
      <c r="C66" s="108">
        <v>39</v>
      </c>
      <c r="D66" s="106"/>
      <c r="E66" s="106"/>
      <c r="F66" s="106"/>
      <c r="G66" s="106"/>
      <c r="H66" s="107"/>
    </row>
    <row r="67" spans="1:8" x14ac:dyDescent="0.35">
      <c r="A67" s="39" t="s">
        <v>136</v>
      </c>
      <c r="B67" s="40" t="s">
        <v>8</v>
      </c>
      <c r="C67" s="108">
        <v>4</v>
      </c>
      <c r="D67" s="106"/>
      <c r="E67" s="106"/>
      <c r="F67" s="106"/>
      <c r="G67" s="106"/>
      <c r="H67" s="107"/>
    </row>
    <row r="68" spans="1:8" x14ac:dyDescent="0.35">
      <c r="A68" s="39" t="s">
        <v>137</v>
      </c>
      <c r="B68" s="40" t="s">
        <v>9</v>
      </c>
      <c r="C68" s="108">
        <v>1</v>
      </c>
      <c r="D68" s="106"/>
      <c r="E68" s="106"/>
      <c r="F68" s="106"/>
      <c r="G68" s="106"/>
      <c r="H68" s="107"/>
    </row>
    <row r="69" spans="1:8" x14ac:dyDescent="0.35">
      <c r="A69" s="39" t="s">
        <v>138</v>
      </c>
      <c r="B69" s="40" t="s">
        <v>10</v>
      </c>
      <c r="C69" s="108">
        <v>27</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v>2</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2</v>
      </c>
      <c r="D74" s="106"/>
      <c r="E74" s="106"/>
      <c r="F74" s="106"/>
      <c r="G74" s="106"/>
      <c r="H74" s="107"/>
    </row>
    <row r="75" spans="1:8" x14ac:dyDescent="0.35">
      <c r="A75" s="39" t="s">
        <v>227</v>
      </c>
      <c r="B75" s="41" t="s">
        <v>216</v>
      </c>
      <c r="C75" s="108">
        <v>1</v>
      </c>
      <c r="D75" s="106"/>
      <c r="E75" s="106"/>
      <c r="F75" s="106"/>
      <c r="G75" s="106"/>
      <c r="H75" s="107"/>
    </row>
    <row r="76" spans="1:8" ht="31" x14ac:dyDescent="0.35">
      <c r="A76" s="39" t="s">
        <v>228</v>
      </c>
      <c r="B76" s="41" t="s">
        <v>217</v>
      </c>
      <c r="C76" s="108">
        <v>2</v>
      </c>
      <c r="D76" s="106"/>
      <c r="E76" s="106"/>
      <c r="F76" s="106"/>
      <c r="G76" s="106"/>
      <c r="H76" s="107"/>
    </row>
    <row r="77" spans="1:8" ht="31" x14ac:dyDescent="0.35">
      <c r="A77" s="39" t="s">
        <v>229</v>
      </c>
      <c r="B77" s="41" t="s">
        <v>267</v>
      </c>
      <c r="C77" s="108">
        <v>57</v>
      </c>
      <c r="D77" s="106"/>
      <c r="E77" s="106"/>
      <c r="F77" s="106"/>
      <c r="G77" s="106"/>
      <c r="H77" s="107"/>
    </row>
    <row r="78" spans="1:8" ht="31" x14ac:dyDescent="0.35">
      <c r="A78" s="39" t="s">
        <v>254</v>
      </c>
      <c r="B78" s="41" t="s">
        <v>219</v>
      </c>
      <c r="C78" s="108">
        <v>41</v>
      </c>
      <c r="D78" s="106"/>
      <c r="E78" s="106"/>
      <c r="F78" s="106"/>
      <c r="G78" s="106"/>
      <c r="H78" s="107"/>
    </row>
    <row r="79" spans="1:8" ht="31" x14ac:dyDescent="0.35">
      <c r="A79" s="39" t="s">
        <v>255</v>
      </c>
      <c r="B79" s="41" t="s">
        <v>220</v>
      </c>
      <c r="C79" s="108">
        <v>16</v>
      </c>
      <c r="D79" s="106"/>
      <c r="E79" s="106"/>
      <c r="F79" s="106"/>
      <c r="G79" s="106"/>
      <c r="H79" s="107"/>
    </row>
    <row r="80" spans="1:8" ht="31" x14ac:dyDescent="0.35">
      <c r="A80" s="39"/>
      <c r="B80" s="44" t="s">
        <v>271</v>
      </c>
      <c r="C80" s="108">
        <v>8</v>
      </c>
      <c r="D80" s="106"/>
      <c r="E80" s="106"/>
      <c r="F80" s="106"/>
      <c r="G80" s="106"/>
      <c r="H80" s="107"/>
    </row>
    <row r="81" spans="1:10" x14ac:dyDescent="0.35">
      <c r="A81" s="39" t="s">
        <v>230</v>
      </c>
      <c r="B81" s="40" t="s">
        <v>70</v>
      </c>
      <c r="C81" s="108">
        <v>22</v>
      </c>
      <c r="D81" s="106"/>
      <c r="E81" s="106"/>
      <c r="F81" s="106"/>
      <c r="G81" s="106"/>
      <c r="H81" s="107"/>
      <c r="J81" t="s">
        <v>67</v>
      </c>
    </row>
    <row r="82" spans="1:10" x14ac:dyDescent="0.35">
      <c r="A82" s="4" t="s">
        <v>144</v>
      </c>
      <c r="B82" s="5" t="s">
        <v>75</v>
      </c>
      <c r="C82" s="109">
        <f>SUM(C83:H91)</f>
        <v>332</v>
      </c>
      <c r="D82" s="110"/>
      <c r="E82" s="110"/>
      <c r="F82" s="110"/>
      <c r="G82" s="110"/>
      <c r="H82" s="111"/>
      <c r="I82" s="10">
        <f>SUM(C83:H91)</f>
        <v>332</v>
      </c>
      <c r="J82">
        <f>C55</f>
        <v>332</v>
      </c>
    </row>
    <row r="83" spans="1:10" x14ac:dyDescent="0.35">
      <c r="A83" s="4" t="s">
        <v>145</v>
      </c>
      <c r="B83" s="5" t="s">
        <v>76</v>
      </c>
      <c r="C83" s="108"/>
      <c r="D83" s="106"/>
      <c r="E83" s="106"/>
      <c r="F83" s="106"/>
      <c r="G83" s="106"/>
      <c r="H83" s="107"/>
      <c r="I83" s="10"/>
    </row>
    <row r="84" spans="1:10" x14ac:dyDescent="0.35">
      <c r="A84" s="4" t="s">
        <v>146</v>
      </c>
      <c r="B84" s="5" t="s">
        <v>27</v>
      </c>
      <c r="C84" s="108"/>
      <c r="D84" s="106"/>
      <c r="E84" s="106"/>
      <c r="F84" s="106"/>
      <c r="G84" s="106"/>
      <c r="H84" s="107"/>
    </row>
    <row r="85" spans="1:10" x14ac:dyDescent="0.35">
      <c r="A85" s="4" t="s">
        <v>147</v>
      </c>
      <c r="B85" s="5" t="s">
        <v>28</v>
      </c>
      <c r="C85" s="108">
        <v>85</v>
      </c>
      <c r="D85" s="106"/>
      <c r="E85" s="106"/>
      <c r="F85" s="106"/>
      <c r="G85" s="106"/>
      <c r="H85" s="107"/>
    </row>
    <row r="86" spans="1:10" x14ac:dyDescent="0.35">
      <c r="A86" s="4" t="s">
        <v>148</v>
      </c>
      <c r="B86" s="5" t="s">
        <v>29</v>
      </c>
      <c r="C86" s="108">
        <v>68</v>
      </c>
      <c r="D86" s="106"/>
      <c r="E86" s="106"/>
      <c r="F86" s="106"/>
      <c r="G86" s="106"/>
      <c r="H86" s="107"/>
    </row>
    <row r="87" spans="1:10" x14ac:dyDescent="0.35">
      <c r="A87" s="4" t="s">
        <v>149</v>
      </c>
      <c r="B87" s="5" t="s">
        <v>30</v>
      </c>
      <c r="C87" s="108">
        <v>101</v>
      </c>
      <c r="D87" s="106"/>
      <c r="E87" s="106"/>
      <c r="F87" s="106"/>
      <c r="G87" s="106"/>
      <c r="H87" s="107"/>
    </row>
    <row r="88" spans="1:10" x14ac:dyDescent="0.35">
      <c r="A88" s="4" t="s">
        <v>150</v>
      </c>
      <c r="B88" s="5" t="s">
        <v>31</v>
      </c>
      <c r="C88" s="108">
        <v>56</v>
      </c>
      <c r="D88" s="106"/>
      <c r="E88" s="106"/>
      <c r="F88" s="106"/>
      <c r="G88" s="106"/>
      <c r="H88" s="107"/>
    </row>
    <row r="89" spans="1:10" x14ac:dyDescent="0.35">
      <c r="A89" s="4" t="s">
        <v>151</v>
      </c>
      <c r="B89" s="5" t="s">
        <v>32</v>
      </c>
      <c r="C89" s="108">
        <v>21</v>
      </c>
      <c r="D89" s="106"/>
      <c r="E89" s="106"/>
      <c r="F89" s="106"/>
      <c r="G89" s="106"/>
      <c r="H89" s="107"/>
    </row>
    <row r="90" spans="1:10" x14ac:dyDescent="0.35">
      <c r="A90" s="4" t="s">
        <v>152</v>
      </c>
      <c r="B90" s="5" t="s">
        <v>33</v>
      </c>
      <c r="C90" s="108">
        <v>1</v>
      </c>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332</v>
      </c>
      <c r="D92" s="110"/>
      <c r="E92" s="110"/>
      <c r="F92" s="110"/>
      <c r="G92" s="110"/>
      <c r="H92" s="111"/>
      <c r="I92" s="10">
        <f>SUM(C93:H102)</f>
        <v>332</v>
      </c>
      <c r="J92">
        <f>J82</f>
        <v>332</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6</v>
      </c>
      <c r="D97" s="106"/>
      <c r="E97" s="106"/>
      <c r="F97" s="106"/>
      <c r="G97" s="106"/>
      <c r="H97" s="107"/>
    </row>
    <row r="98" spans="1:12" x14ac:dyDescent="0.35">
      <c r="A98" s="4" t="s">
        <v>159</v>
      </c>
      <c r="B98" s="22" t="s">
        <v>35</v>
      </c>
      <c r="C98" s="108">
        <v>62</v>
      </c>
      <c r="D98" s="106"/>
      <c r="E98" s="106"/>
      <c r="F98" s="106"/>
      <c r="G98" s="106"/>
      <c r="H98" s="107"/>
    </row>
    <row r="99" spans="1:12" x14ac:dyDescent="0.35">
      <c r="A99" s="4" t="s">
        <v>160</v>
      </c>
      <c r="B99" s="22" t="s">
        <v>36</v>
      </c>
      <c r="C99" s="108">
        <v>134</v>
      </c>
      <c r="D99" s="106"/>
      <c r="E99" s="106"/>
      <c r="F99" s="106"/>
      <c r="G99" s="106"/>
      <c r="H99" s="107"/>
    </row>
    <row r="100" spans="1:12" x14ac:dyDescent="0.35">
      <c r="A100" s="4" t="s">
        <v>161</v>
      </c>
      <c r="B100" s="22" t="s">
        <v>37</v>
      </c>
      <c r="C100" s="106">
        <v>82</v>
      </c>
      <c r="D100" s="106"/>
      <c r="E100" s="106"/>
      <c r="F100" s="106"/>
      <c r="G100" s="106"/>
      <c r="H100" s="107"/>
    </row>
    <row r="101" spans="1:12" x14ac:dyDescent="0.35">
      <c r="A101" s="4" t="s">
        <v>162</v>
      </c>
      <c r="B101" s="22" t="s">
        <v>38</v>
      </c>
      <c r="C101" s="106">
        <v>33</v>
      </c>
      <c r="D101" s="106"/>
      <c r="E101" s="106"/>
      <c r="F101" s="106"/>
      <c r="G101" s="106"/>
      <c r="H101" s="107"/>
    </row>
    <row r="102" spans="1:12" x14ac:dyDescent="0.35">
      <c r="A102" s="4" t="s">
        <v>163</v>
      </c>
      <c r="B102" s="22" t="s">
        <v>39</v>
      </c>
      <c r="C102" s="106">
        <v>15</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6</v>
      </c>
      <c r="D110" s="28" t="s">
        <v>57</v>
      </c>
      <c r="E110" s="28">
        <f>INT((I110-C110*365)/30.42)</f>
        <v>11</v>
      </c>
      <c r="F110" s="28" t="s">
        <v>58</v>
      </c>
      <c r="G110" s="28">
        <f>ABS(INT(I110-C110*365-E110*30.42))</f>
        <v>3</v>
      </c>
      <c r="H110" s="29" t="s">
        <v>59</v>
      </c>
      <c r="I110">
        <f>K110/J110</f>
        <v>2527.8353012048192</v>
      </c>
      <c r="J110">
        <f>SUM(J113:J116,J118,J120:J135)</f>
        <v>332</v>
      </c>
      <c r="K110">
        <f>SUM(K113:K116,K118,K120:K135)</f>
        <v>839241.32</v>
      </c>
      <c r="L110">
        <f>SUM(K113:K116,K118,K120:K135)</f>
        <v>839241.32</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46" t="s">
        <v>57</v>
      </c>
      <c r="E113" s="7">
        <v>10</v>
      </c>
      <c r="F113" s="7" t="s">
        <v>58</v>
      </c>
      <c r="G113" s="7"/>
      <c r="H113" s="8" t="s">
        <v>59</v>
      </c>
      <c r="I113">
        <f>(C113*365)+(E113*30.42)+G113</f>
        <v>4319.2</v>
      </c>
      <c r="J113">
        <f t="shared" ref="J113:J133" si="0">C57</f>
        <v>88</v>
      </c>
      <c r="K113">
        <f>I113*J113</f>
        <v>380089.59999999998</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5</v>
      </c>
      <c r="D115" s="7" t="s">
        <v>57</v>
      </c>
      <c r="E115" s="7">
        <v>11</v>
      </c>
      <c r="F115" s="7" t="s">
        <v>58</v>
      </c>
      <c r="G115" s="7">
        <v>21</v>
      </c>
      <c r="H115" s="8" t="s">
        <v>59</v>
      </c>
      <c r="I115">
        <f t="shared" si="1"/>
        <v>2180.62</v>
      </c>
      <c r="J115">
        <f t="shared" si="0"/>
        <v>20</v>
      </c>
      <c r="K115">
        <f t="shared" si="2"/>
        <v>43612.399999999994</v>
      </c>
    </row>
    <row r="116" spans="1:11" x14ac:dyDescent="0.35">
      <c r="A116" s="4" t="s">
        <v>169</v>
      </c>
      <c r="B116" s="5" t="s">
        <v>256</v>
      </c>
      <c r="C116" s="6">
        <v>12</v>
      </c>
      <c r="D116" s="7" t="s">
        <v>57</v>
      </c>
      <c r="E116" s="7">
        <v>10</v>
      </c>
      <c r="F116" s="7" t="s">
        <v>58</v>
      </c>
      <c r="G116" s="7">
        <v>29</v>
      </c>
      <c r="H116" s="8" t="s">
        <v>59</v>
      </c>
      <c r="I116">
        <f t="shared" si="1"/>
        <v>4713.2</v>
      </c>
      <c r="J116">
        <f t="shared" si="0"/>
        <v>11</v>
      </c>
      <c r="K116">
        <f t="shared" si="2"/>
        <v>51845.2</v>
      </c>
    </row>
    <row r="117" spans="1:11" x14ac:dyDescent="0.35">
      <c r="A117" s="39" t="s">
        <v>257</v>
      </c>
      <c r="B117" s="5" t="s">
        <v>258</v>
      </c>
      <c r="C117" s="6">
        <v>9</v>
      </c>
      <c r="D117" s="7" t="s">
        <v>57</v>
      </c>
      <c r="E117" s="7">
        <v>10</v>
      </c>
      <c r="F117" s="7" t="s">
        <v>58</v>
      </c>
      <c r="G117" s="7">
        <v>12</v>
      </c>
      <c r="H117" s="8" t="s">
        <v>59</v>
      </c>
      <c r="I117">
        <f t="shared" si="1"/>
        <v>3601.2</v>
      </c>
      <c r="J117">
        <f t="shared" si="0"/>
        <v>5</v>
      </c>
      <c r="K117">
        <f t="shared" si="2"/>
        <v>18006</v>
      </c>
    </row>
    <row r="118" spans="1:11" ht="31" x14ac:dyDescent="0.35">
      <c r="A118" s="39" t="s">
        <v>170</v>
      </c>
      <c r="B118" s="41" t="s">
        <v>251</v>
      </c>
      <c r="C118" s="6">
        <v>2</v>
      </c>
      <c r="D118" s="7" t="s">
        <v>57</v>
      </c>
      <c r="E118" s="7">
        <v>1</v>
      </c>
      <c r="F118" s="7" t="s">
        <v>58</v>
      </c>
      <c r="G118" s="7">
        <v>16</v>
      </c>
      <c r="H118" s="8" t="s">
        <v>59</v>
      </c>
      <c r="I118">
        <f t="shared" si="1"/>
        <v>776.42</v>
      </c>
      <c r="J118">
        <f t="shared" si="0"/>
        <v>9</v>
      </c>
      <c r="K118">
        <f t="shared" si="2"/>
        <v>6987.78</v>
      </c>
    </row>
    <row r="119" spans="1:11" x14ac:dyDescent="0.35">
      <c r="A119" s="39" t="s">
        <v>259</v>
      </c>
      <c r="B119" s="41" t="s">
        <v>260</v>
      </c>
      <c r="C119" s="6">
        <v>8</v>
      </c>
      <c r="D119" s="7" t="s">
        <v>57</v>
      </c>
      <c r="E119" s="7">
        <v>4</v>
      </c>
      <c r="F119" s="7" t="s">
        <v>58</v>
      </c>
      <c r="G119" s="7">
        <v>24</v>
      </c>
      <c r="H119" s="8" t="s">
        <v>59</v>
      </c>
      <c r="I119">
        <f t="shared" si="1"/>
        <v>3065.68</v>
      </c>
      <c r="J119">
        <f t="shared" si="0"/>
        <v>7</v>
      </c>
      <c r="K119">
        <f t="shared" si="2"/>
        <v>21459.759999999998</v>
      </c>
    </row>
    <row r="120" spans="1:11" x14ac:dyDescent="0.35">
      <c r="A120" s="39" t="s">
        <v>171</v>
      </c>
      <c r="B120" s="40" t="s">
        <v>5</v>
      </c>
      <c r="C120" s="6">
        <v>2</v>
      </c>
      <c r="D120" s="7" t="s">
        <v>57</v>
      </c>
      <c r="E120" s="7">
        <v>1</v>
      </c>
      <c r="F120" s="7" t="s">
        <v>58</v>
      </c>
      <c r="G120" s="7"/>
      <c r="H120" s="8" t="s">
        <v>59</v>
      </c>
      <c r="I120">
        <f t="shared" si="1"/>
        <v>760.42</v>
      </c>
      <c r="J120">
        <f t="shared" si="0"/>
        <v>5</v>
      </c>
      <c r="K120">
        <f t="shared" si="2"/>
        <v>3802.1</v>
      </c>
    </row>
    <row r="121" spans="1:11" x14ac:dyDescent="0.35">
      <c r="A121" s="39" t="s">
        <v>172</v>
      </c>
      <c r="B121" s="40" t="s">
        <v>6</v>
      </c>
      <c r="C121" s="6">
        <v>4</v>
      </c>
      <c r="D121" s="7" t="s">
        <v>57</v>
      </c>
      <c r="E121" s="7"/>
      <c r="F121" s="7" t="s">
        <v>58</v>
      </c>
      <c r="G121" s="7">
        <v>1</v>
      </c>
      <c r="H121" s="8" t="s">
        <v>59</v>
      </c>
      <c r="I121">
        <f t="shared" si="1"/>
        <v>1461</v>
      </c>
      <c r="J121">
        <f t="shared" si="0"/>
        <v>34</v>
      </c>
      <c r="K121">
        <f t="shared" si="2"/>
        <v>49674</v>
      </c>
    </row>
    <row r="122" spans="1:11" s="2" customFormat="1" x14ac:dyDescent="0.35">
      <c r="A122" s="39" t="s">
        <v>173</v>
      </c>
      <c r="B122" s="40" t="s">
        <v>7</v>
      </c>
      <c r="C122" s="6">
        <v>3</v>
      </c>
      <c r="D122" s="7" t="s">
        <v>57</v>
      </c>
      <c r="E122" s="7">
        <v>3</v>
      </c>
      <c r="F122" s="7" t="s">
        <v>58</v>
      </c>
      <c r="G122" s="7">
        <v>7</v>
      </c>
      <c r="H122" s="8" t="s">
        <v>59</v>
      </c>
      <c r="I122">
        <f t="shared" si="1"/>
        <v>1193.26</v>
      </c>
      <c r="J122">
        <f t="shared" si="0"/>
        <v>39</v>
      </c>
      <c r="K122">
        <f t="shared" si="2"/>
        <v>46537.14</v>
      </c>
    </row>
    <row r="123" spans="1:11" x14ac:dyDescent="0.35">
      <c r="A123" s="39" t="s">
        <v>174</v>
      </c>
      <c r="B123" s="40" t="s">
        <v>8</v>
      </c>
      <c r="C123" s="6">
        <v>4</v>
      </c>
      <c r="D123" s="7" t="s">
        <v>57</v>
      </c>
      <c r="E123" s="7">
        <v>3</v>
      </c>
      <c r="F123" s="7" t="s">
        <v>58</v>
      </c>
      <c r="G123" s="7">
        <v>22</v>
      </c>
      <c r="H123" s="8" t="s">
        <v>59</v>
      </c>
      <c r="I123">
        <f t="shared" si="1"/>
        <v>1573.26</v>
      </c>
      <c r="J123">
        <f t="shared" si="0"/>
        <v>4</v>
      </c>
      <c r="K123">
        <f t="shared" si="2"/>
        <v>6293.04</v>
      </c>
    </row>
    <row r="124" spans="1:11" x14ac:dyDescent="0.35">
      <c r="A124" s="39" t="s">
        <v>175</v>
      </c>
      <c r="B124" s="40" t="s">
        <v>9</v>
      </c>
      <c r="C124" s="6">
        <v>18</v>
      </c>
      <c r="D124" s="7" t="s">
        <v>57</v>
      </c>
      <c r="E124" s="7"/>
      <c r="F124" s="7" t="s">
        <v>58</v>
      </c>
      <c r="G124" s="7"/>
      <c r="H124" s="8" t="s">
        <v>59</v>
      </c>
      <c r="I124">
        <f t="shared" si="1"/>
        <v>6570</v>
      </c>
      <c r="J124">
        <f t="shared" si="0"/>
        <v>1</v>
      </c>
      <c r="K124">
        <f t="shared" si="2"/>
        <v>6570</v>
      </c>
    </row>
    <row r="125" spans="1:11" x14ac:dyDescent="0.35">
      <c r="A125" s="39" t="s">
        <v>176</v>
      </c>
      <c r="B125" s="40" t="s">
        <v>10</v>
      </c>
      <c r="C125" s="6">
        <v>5</v>
      </c>
      <c r="D125" s="7" t="s">
        <v>57</v>
      </c>
      <c r="E125" s="7">
        <v>8</v>
      </c>
      <c r="F125" s="7" t="s">
        <v>58</v>
      </c>
      <c r="G125" s="7">
        <v>24</v>
      </c>
      <c r="H125" s="8" t="s">
        <v>59</v>
      </c>
      <c r="I125">
        <f t="shared" si="1"/>
        <v>2092.36</v>
      </c>
      <c r="J125">
        <f t="shared" si="0"/>
        <v>27</v>
      </c>
      <c r="K125">
        <f t="shared" si="2"/>
        <v>56493.72</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4</v>
      </c>
      <c r="D128" s="7" t="s">
        <v>57</v>
      </c>
      <c r="E128" s="7">
        <v>1</v>
      </c>
      <c r="F128" s="7" t="s">
        <v>58</v>
      </c>
      <c r="G128" s="7">
        <v>15</v>
      </c>
      <c r="H128" s="8" t="s">
        <v>59</v>
      </c>
      <c r="I128">
        <f t="shared" si="1"/>
        <v>1505.42</v>
      </c>
      <c r="J128">
        <f t="shared" si="0"/>
        <v>2</v>
      </c>
      <c r="K128">
        <f t="shared" si="2"/>
        <v>3010.84</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5</v>
      </c>
      <c r="D130" s="7" t="s">
        <v>57</v>
      </c>
      <c r="E130" s="7">
        <v>8</v>
      </c>
      <c r="F130" s="7" t="s">
        <v>58</v>
      </c>
      <c r="G130" s="7">
        <v>30</v>
      </c>
      <c r="H130" s="8" t="s">
        <v>59</v>
      </c>
      <c r="I130">
        <f t="shared" si="1"/>
        <v>2098.36</v>
      </c>
      <c r="J130">
        <f t="shared" si="0"/>
        <v>2</v>
      </c>
      <c r="K130">
        <f t="shared" si="2"/>
        <v>4196.72</v>
      </c>
    </row>
    <row r="131" spans="1:12" x14ac:dyDescent="0.35">
      <c r="A131" s="39" t="s">
        <v>231</v>
      </c>
      <c r="B131" s="41" t="s">
        <v>216</v>
      </c>
      <c r="C131" s="6">
        <v>3</v>
      </c>
      <c r="D131" s="7" t="s">
        <v>57</v>
      </c>
      <c r="E131" s="7">
        <v>6</v>
      </c>
      <c r="F131" s="7" t="s">
        <v>58</v>
      </c>
      <c r="G131" s="7">
        <v>1</v>
      </c>
      <c r="H131" s="8" t="s">
        <v>59</v>
      </c>
      <c r="I131">
        <f t="shared" si="1"/>
        <v>1278.52</v>
      </c>
      <c r="J131">
        <f t="shared" si="0"/>
        <v>1</v>
      </c>
      <c r="K131">
        <f t="shared" si="2"/>
        <v>1278.52</v>
      </c>
    </row>
    <row r="132" spans="1:12" ht="31" x14ac:dyDescent="0.35">
      <c r="A132" s="39" t="s">
        <v>232</v>
      </c>
      <c r="B132" s="41" t="s">
        <v>217</v>
      </c>
      <c r="C132" s="6">
        <v>2</v>
      </c>
      <c r="D132" s="7" t="s">
        <v>57</v>
      </c>
      <c r="E132" s="7">
        <v>5</v>
      </c>
      <c r="F132" s="7" t="s">
        <v>58</v>
      </c>
      <c r="G132" s="7">
        <v>14</v>
      </c>
      <c r="H132" s="8" t="s">
        <v>59</v>
      </c>
      <c r="I132">
        <f t="shared" si="1"/>
        <v>896.1</v>
      </c>
      <c r="J132">
        <f t="shared" si="0"/>
        <v>2</v>
      </c>
      <c r="K132">
        <f t="shared" si="2"/>
        <v>1792.2</v>
      </c>
    </row>
    <row r="133" spans="1:12" ht="31" x14ac:dyDescent="0.35">
      <c r="A133" s="39" t="s">
        <v>233</v>
      </c>
      <c r="B133" s="41" t="s">
        <v>69</v>
      </c>
      <c r="C133" s="6">
        <v>7</v>
      </c>
      <c r="D133" s="7" t="s">
        <v>57</v>
      </c>
      <c r="E133" s="7">
        <v>1</v>
      </c>
      <c r="F133" s="7" t="s">
        <v>58</v>
      </c>
      <c r="G133" s="7">
        <v>8</v>
      </c>
      <c r="H133" s="8" t="s">
        <v>59</v>
      </c>
      <c r="I133">
        <f t="shared" si="1"/>
        <v>2593.42</v>
      </c>
      <c r="J133">
        <f t="shared" si="0"/>
        <v>57</v>
      </c>
      <c r="K133">
        <f t="shared" si="2"/>
        <v>147824.94</v>
      </c>
    </row>
    <row r="134" spans="1:12" ht="31" x14ac:dyDescent="0.35">
      <c r="A134" s="39" t="s">
        <v>234</v>
      </c>
      <c r="B134" s="44" t="s">
        <v>271</v>
      </c>
      <c r="C134" s="6">
        <v>2</v>
      </c>
      <c r="D134" s="7" t="s">
        <v>57</v>
      </c>
      <c r="E134" s="7">
        <v>2</v>
      </c>
      <c r="F134" s="7" t="s">
        <v>58</v>
      </c>
      <c r="G134" s="7"/>
      <c r="H134" s="8" t="s">
        <v>59</v>
      </c>
      <c r="I134">
        <f t="shared" ref="I134" si="3">(C134*365)+(E134*30.42)+G134</f>
        <v>790.84</v>
      </c>
      <c r="J134">
        <f>C80</f>
        <v>8</v>
      </c>
      <c r="K134">
        <f t="shared" ref="K134" si="4">I134*J134</f>
        <v>6326.72</v>
      </c>
    </row>
    <row r="135" spans="1:12" x14ac:dyDescent="0.35">
      <c r="A135" s="39" t="s">
        <v>272</v>
      </c>
      <c r="B135" s="40" t="s">
        <v>70</v>
      </c>
      <c r="C135" s="6">
        <v>2</v>
      </c>
      <c r="D135" s="7" t="s">
        <v>57</v>
      </c>
      <c r="E135" s="7">
        <v>10</v>
      </c>
      <c r="F135" s="7" t="s">
        <v>58</v>
      </c>
      <c r="G135" s="7">
        <v>7</v>
      </c>
      <c r="H135" s="8" t="s">
        <v>59</v>
      </c>
      <c r="I135">
        <f t="shared" si="1"/>
        <v>1041.2</v>
      </c>
      <c r="J135">
        <f>C81</f>
        <v>22</v>
      </c>
      <c r="K135">
        <f t="shared" si="2"/>
        <v>22906.400000000001</v>
      </c>
    </row>
    <row r="136" spans="1:12" x14ac:dyDescent="0.35">
      <c r="A136" s="4">
        <v>10</v>
      </c>
      <c r="B136" s="5" t="s">
        <v>43</v>
      </c>
      <c r="C136" s="27">
        <f>INT(I136/365)</f>
        <v>0</v>
      </c>
      <c r="D136" s="28" t="s">
        <v>57</v>
      </c>
      <c r="E136" s="28">
        <f>INT((I136-C136*365)/30.42)</f>
        <v>4</v>
      </c>
      <c r="F136" s="28" t="s">
        <v>58</v>
      </c>
      <c r="G136" s="28">
        <f>ABS(INT(I136-C136*365-E136*30.42))</f>
        <v>20</v>
      </c>
      <c r="H136" s="29" t="s">
        <v>59</v>
      </c>
      <c r="I136">
        <f>K136/J136</f>
        <v>141.83560240963857</v>
      </c>
      <c r="J136">
        <f>SUM(J138:J146)</f>
        <v>332</v>
      </c>
      <c r="K136">
        <f>SUM(K138:K146)</f>
        <v>47089.420000000006</v>
      </c>
      <c r="L136">
        <f>SUM(K138:K146)</f>
        <v>47089.420000000006</v>
      </c>
    </row>
    <row r="137" spans="1:12" x14ac:dyDescent="0.35">
      <c r="A137" s="4" t="s">
        <v>56</v>
      </c>
      <c r="B137" s="5" t="s">
        <v>84</v>
      </c>
      <c r="C137" s="6"/>
      <c r="D137" s="7"/>
      <c r="E137" s="7"/>
      <c r="F137" s="7"/>
      <c r="G137" s="7"/>
      <c r="H137" s="8"/>
    </row>
    <row r="138" spans="1:12" x14ac:dyDescent="0.35">
      <c r="A138" s="4" t="s">
        <v>85</v>
      </c>
      <c r="B138" s="5" t="s">
        <v>2</v>
      </c>
      <c r="C138" s="6"/>
      <c r="D138" s="7" t="s">
        <v>57</v>
      </c>
      <c r="E138" s="7">
        <v>8</v>
      </c>
      <c r="F138" s="7" t="s">
        <v>58</v>
      </c>
      <c r="G138" s="7">
        <v>23</v>
      </c>
      <c r="H138" s="8" t="s">
        <v>59</v>
      </c>
      <c r="I138">
        <f>(C138*365)+(E138*30.42)+G138</f>
        <v>266.36</v>
      </c>
      <c r="J138">
        <f>J113</f>
        <v>88</v>
      </c>
      <c r="K138">
        <f>I138*J138</f>
        <v>23439.68</v>
      </c>
    </row>
    <row r="139" spans="1:12" x14ac:dyDescent="0.35">
      <c r="A139" s="4" t="s">
        <v>96</v>
      </c>
      <c r="B139" s="5" t="s">
        <v>3</v>
      </c>
      <c r="C139" s="6"/>
      <c r="D139" s="7" t="s">
        <v>57</v>
      </c>
      <c r="E139" s="7"/>
      <c r="F139" s="7" t="s">
        <v>58</v>
      </c>
      <c r="G139" s="7"/>
      <c r="H139" s="8" t="s">
        <v>59</v>
      </c>
      <c r="I139">
        <f t="shared" ref="I139:I146" si="5">(C139*365)+(E139*30.42)+G139</f>
        <v>0</v>
      </c>
      <c r="J139">
        <f>J114</f>
        <v>0</v>
      </c>
      <c r="K139">
        <f>I139*J139</f>
        <v>0</v>
      </c>
    </row>
    <row r="140" spans="1:12" x14ac:dyDescent="0.35">
      <c r="A140" s="4" t="s">
        <v>97</v>
      </c>
      <c r="B140" s="5" t="s">
        <v>4</v>
      </c>
      <c r="C140" s="6"/>
      <c r="D140" s="7" t="s">
        <v>57</v>
      </c>
      <c r="E140" s="7">
        <v>2</v>
      </c>
      <c r="F140" s="7" t="s">
        <v>58</v>
      </c>
      <c r="G140" s="7">
        <v>21</v>
      </c>
      <c r="H140" s="8" t="s">
        <v>59</v>
      </c>
      <c r="I140">
        <f t="shared" si="5"/>
        <v>81.84</v>
      </c>
      <c r="J140">
        <f>J115</f>
        <v>20</v>
      </c>
      <c r="K140">
        <f t="shared" ref="K140:K146" si="6">I140*J140</f>
        <v>1636.8000000000002</v>
      </c>
    </row>
    <row r="141" spans="1:12" x14ac:dyDescent="0.35">
      <c r="A141" s="4" t="s">
        <v>98</v>
      </c>
      <c r="B141" s="5" t="s">
        <v>261</v>
      </c>
      <c r="C141" s="6"/>
      <c r="D141" s="7" t="s">
        <v>57</v>
      </c>
      <c r="E141" s="7">
        <v>2</v>
      </c>
      <c r="F141" s="7" t="s">
        <v>58</v>
      </c>
      <c r="G141" s="7">
        <v>14</v>
      </c>
      <c r="H141" s="8" t="s">
        <v>59</v>
      </c>
      <c r="I141">
        <f t="shared" si="5"/>
        <v>74.84</v>
      </c>
      <c r="J141">
        <f>J116</f>
        <v>11</v>
      </c>
      <c r="K141">
        <f t="shared" si="6"/>
        <v>823.24</v>
      </c>
    </row>
    <row r="142" spans="1:12" ht="31" x14ac:dyDescent="0.35">
      <c r="A142" s="4" t="s">
        <v>99</v>
      </c>
      <c r="B142" s="11" t="s">
        <v>106</v>
      </c>
      <c r="C142" s="6">
        <v>1</v>
      </c>
      <c r="D142" s="7" t="s">
        <v>57</v>
      </c>
      <c r="E142" s="7"/>
      <c r="F142" s="7" t="s">
        <v>58</v>
      </c>
      <c r="G142" s="7">
        <v>20</v>
      </c>
      <c r="H142" s="8" t="s">
        <v>59</v>
      </c>
      <c r="I142">
        <f t="shared" si="5"/>
        <v>385</v>
      </c>
      <c r="J142">
        <f>J118</f>
        <v>9</v>
      </c>
      <c r="K142">
        <f t="shared" si="6"/>
        <v>3465</v>
      </c>
    </row>
    <row r="143" spans="1:12" x14ac:dyDescent="0.35">
      <c r="A143" s="4" t="s">
        <v>100</v>
      </c>
      <c r="B143" s="5" t="s">
        <v>5</v>
      </c>
      <c r="C143" s="6"/>
      <c r="D143" s="7" t="s">
        <v>57</v>
      </c>
      <c r="E143" s="7"/>
      <c r="F143" s="7" t="s">
        <v>58</v>
      </c>
      <c r="G143" s="7">
        <v>27</v>
      </c>
      <c r="H143" s="8" t="s">
        <v>59</v>
      </c>
      <c r="I143">
        <f t="shared" si="5"/>
        <v>27</v>
      </c>
      <c r="J143">
        <f>J120</f>
        <v>5</v>
      </c>
      <c r="K143">
        <f t="shared" si="6"/>
        <v>135</v>
      </c>
    </row>
    <row r="144" spans="1:12" x14ac:dyDescent="0.35">
      <c r="A144" s="4" t="s">
        <v>101</v>
      </c>
      <c r="B144" s="5" t="s">
        <v>6</v>
      </c>
      <c r="C144" s="6"/>
      <c r="D144" s="7" t="s">
        <v>57</v>
      </c>
      <c r="E144" s="7">
        <v>2</v>
      </c>
      <c r="F144" s="7" t="s">
        <v>58</v>
      </c>
      <c r="G144" s="7">
        <v>10</v>
      </c>
      <c r="H144" s="8" t="s">
        <v>59</v>
      </c>
      <c r="I144">
        <f t="shared" si="5"/>
        <v>70.84</v>
      </c>
      <c r="J144">
        <f>J121</f>
        <v>34</v>
      </c>
      <c r="K144">
        <f t="shared" si="6"/>
        <v>2408.56</v>
      </c>
    </row>
    <row r="145" spans="1:12" x14ac:dyDescent="0.35">
      <c r="A145" s="4" t="s">
        <v>102</v>
      </c>
      <c r="B145" s="5" t="s">
        <v>7</v>
      </c>
      <c r="C145" s="6"/>
      <c r="D145" s="7" t="s">
        <v>57</v>
      </c>
      <c r="E145" s="7">
        <v>1</v>
      </c>
      <c r="F145" s="7" t="s">
        <v>58</v>
      </c>
      <c r="G145" s="7">
        <v>22</v>
      </c>
      <c r="H145" s="8" t="s">
        <v>59</v>
      </c>
      <c r="I145">
        <f t="shared" si="5"/>
        <v>52.42</v>
      </c>
      <c r="J145">
        <f>J122</f>
        <v>39</v>
      </c>
      <c r="K145">
        <f t="shared" si="6"/>
        <v>2044.38</v>
      </c>
    </row>
    <row r="146" spans="1:12" x14ac:dyDescent="0.35">
      <c r="A146" s="4" t="s">
        <v>103</v>
      </c>
      <c r="B146" s="5" t="s">
        <v>70</v>
      </c>
      <c r="C146" s="6"/>
      <c r="D146" s="7" t="s">
        <v>57</v>
      </c>
      <c r="E146" s="7">
        <v>3</v>
      </c>
      <c r="F146" s="7" t="s">
        <v>58</v>
      </c>
      <c r="G146" s="7">
        <v>13</v>
      </c>
      <c r="H146" s="8" t="s">
        <v>59</v>
      </c>
      <c r="I146">
        <f t="shared" si="5"/>
        <v>104.26</v>
      </c>
      <c r="J146">
        <f>SUM(J123:J135)</f>
        <v>126</v>
      </c>
      <c r="K146">
        <f t="shared" si="6"/>
        <v>13136.76</v>
      </c>
    </row>
    <row r="147" spans="1:12" x14ac:dyDescent="0.35">
      <c r="A147" s="4">
        <v>11</v>
      </c>
      <c r="B147" s="5" t="s">
        <v>44</v>
      </c>
      <c r="C147" s="108">
        <v>396</v>
      </c>
      <c r="D147" s="106"/>
      <c r="E147" s="106"/>
      <c r="F147" s="106"/>
      <c r="G147" s="106"/>
      <c r="H147" s="107"/>
    </row>
    <row r="148" spans="1:12" x14ac:dyDescent="0.35">
      <c r="A148" s="4">
        <v>12</v>
      </c>
      <c r="B148" s="5" t="s">
        <v>45</v>
      </c>
      <c r="C148" s="27">
        <f>INT(I148/365)</f>
        <v>2</v>
      </c>
      <c r="D148" s="28" t="s">
        <v>57</v>
      </c>
      <c r="E148" s="28">
        <f>INT((I148-C148*365)/30.42)</f>
        <v>7</v>
      </c>
      <c r="F148" s="28" t="s">
        <v>58</v>
      </c>
      <c r="G148" s="28">
        <f>ABS(INT(I148-C148*365-E148*30.42))</f>
        <v>28</v>
      </c>
      <c r="H148" s="29" t="s">
        <v>59</v>
      </c>
      <c r="I148">
        <f>K148/J148</f>
        <v>971.16581395348851</v>
      </c>
      <c r="J148">
        <f>SUM(J150:J153,J155,J157:J172)</f>
        <v>172</v>
      </c>
      <c r="K148">
        <f>SUM(K150:K153,K155,K157:K172)</f>
        <v>167040.52000000002</v>
      </c>
      <c r="L148">
        <f>SUM(K150:K172)</f>
        <v>167040.52000000002</v>
      </c>
    </row>
    <row r="149" spans="1:12" x14ac:dyDescent="0.35">
      <c r="A149" s="4" t="s">
        <v>182</v>
      </c>
      <c r="B149" s="5" t="s">
        <v>84</v>
      </c>
      <c r="C149" s="6"/>
      <c r="D149" s="7"/>
      <c r="E149" s="7"/>
      <c r="F149" s="7"/>
      <c r="G149" s="7"/>
      <c r="H149" s="8"/>
    </row>
    <row r="150" spans="1:12" x14ac:dyDescent="0.35">
      <c r="A150" s="4" t="s">
        <v>183</v>
      </c>
      <c r="B150" s="5" t="s">
        <v>2</v>
      </c>
      <c r="C150" s="6">
        <v>8</v>
      </c>
      <c r="D150" s="7" t="s">
        <v>57</v>
      </c>
      <c r="E150" s="7">
        <v>2</v>
      </c>
      <c r="F150" s="7" t="s">
        <v>58</v>
      </c>
      <c r="G150" s="7">
        <v>19</v>
      </c>
      <c r="H150" s="8" t="s">
        <v>59</v>
      </c>
      <c r="I150">
        <f>(C150*365)+(E150*30.42)+G150</f>
        <v>2999.84</v>
      </c>
      <c r="J150">
        <f t="shared" ref="J150:J170" si="7">C174</f>
        <v>6</v>
      </c>
      <c r="K150">
        <f>I150*J150</f>
        <v>17999.04</v>
      </c>
    </row>
    <row r="151" spans="1:12" x14ac:dyDescent="0.35">
      <c r="A151" s="4" t="s">
        <v>184</v>
      </c>
      <c r="B151" s="5" t="s">
        <v>3</v>
      </c>
      <c r="C151" s="6"/>
      <c r="D151" s="7" t="s">
        <v>57</v>
      </c>
      <c r="E151" s="7"/>
      <c r="F151" s="7" t="s">
        <v>58</v>
      </c>
      <c r="G151" s="7"/>
      <c r="H151" s="8" t="s">
        <v>59</v>
      </c>
      <c r="I151">
        <f t="shared" ref="I151:I164" si="8">(C151*365)+(E151*30.42)+G151</f>
        <v>0</v>
      </c>
      <c r="J151">
        <f t="shared" si="7"/>
        <v>0</v>
      </c>
      <c r="K151">
        <f t="shared" ref="K151:K170" si="9">I151*J151</f>
        <v>0</v>
      </c>
    </row>
    <row r="152" spans="1:12" x14ac:dyDescent="0.35">
      <c r="A152" s="4" t="s">
        <v>185</v>
      </c>
      <c r="B152" s="5" t="s">
        <v>4</v>
      </c>
      <c r="C152" s="6">
        <v>4</v>
      </c>
      <c r="D152" s="7" t="s">
        <v>57</v>
      </c>
      <c r="E152" s="7">
        <v>3</v>
      </c>
      <c r="F152" s="7" t="s">
        <v>58</v>
      </c>
      <c r="G152" s="7"/>
      <c r="H152" s="8" t="s">
        <v>59</v>
      </c>
      <c r="I152">
        <f t="shared" si="8"/>
        <v>1551.26</v>
      </c>
      <c r="J152">
        <f t="shared" si="7"/>
        <v>8</v>
      </c>
      <c r="K152">
        <f t="shared" si="9"/>
        <v>12410.08</v>
      </c>
    </row>
    <row r="153" spans="1:12" x14ac:dyDescent="0.35">
      <c r="A153" s="39" t="s">
        <v>186</v>
      </c>
      <c r="B153" s="40" t="s">
        <v>243</v>
      </c>
      <c r="C153" s="6">
        <v>2</v>
      </c>
      <c r="D153" s="7" t="s">
        <v>57</v>
      </c>
      <c r="E153" s="7">
        <v>7</v>
      </c>
      <c r="F153" s="7" t="s">
        <v>58</v>
      </c>
      <c r="G153" s="7">
        <v>25</v>
      </c>
      <c r="H153" s="8" t="s">
        <v>59</v>
      </c>
      <c r="I153">
        <f t="shared" si="8"/>
        <v>967.94</v>
      </c>
      <c r="J153">
        <f t="shared" si="7"/>
        <v>6</v>
      </c>
      <c r="K153">
        <f t="shared" si="9"/>
        <v>5807.64</v>
      </c>
    </row>
    <row r="154" spans="1:12" x14ac:dyDescent="0.35">
      <c r="A154" s="39" t="s">
        <v>262</v>
      </c>
      <c r="B154" s="40" t="s">
        <v>249</v>
      </c>
      <c r="C154" s="6"/>
      <c r="D154" s="7" t="s">
        <v>57</v>
      </c>
      <c r="E154" s="7"/>
      <c r="F154" s="7" t="s">
        <v>58</v>
      </c>
      <c r="G154" s="7"/>
      <c r="H154" s="8" t="s">
        <v>59</v>
      </c>
      <c r="I154">
        <f t="shared" si="8"/>
        <v>0</v>
      </c>
      <c r="J154">
        <f t="shared" si="7"/>
        <v>0</v>
      </c>
      <c r="K154">
        <f t="shared" si="9"/>
        <v>0</v>
      </c>
    </row>
    <row r="155" spans="1:12" ht="31" x14ac:dyDescent="0.35">
      <c r="A155" s="39" t="s">
        <v>187</v>
      </c>
      <c r="B155" s="41" t="s">
        <v>263</v>
      </c>
      <c r="C155" s="6">
        <v>3</v>
      </c>
      <c r="D155" s="7" t="s">
        <v>57</v>
      </c>
      <c r="E155" s="7">
        <v>7</v>
      </c>
      <c r="F155" s="7" t="s">
        <v>58</v>
      </c>
      <c r="G155" s="7">
        <v>30</v>
      </c>
      <c r="H155" s="8" t="s">
        <v>59</v>
      </c>
      <c r="I155">
        <f t="shared" si="8"/>
        <v>1337.94</v>
      </c>
      <c r="J155">
        <f t="shared" si="7"/>
        <v>3</v>
      </c>
      <c r="K155">
        <f t="shared" si="9"/>
        <v>4013.82</v>
      </c>
    </row>
    <row r="156" spans="1:12" x14ac:dyDescent="0.35">
      <c r="A156" s="39" t="s">
        <v>264</v>
      </c>
      <c r="B156" s="41" t="s">
        <v>249</v>
      </c>
      <c r="C156" s="6">
        <v>4</v>
      </c>
      <c r="D156" s="7" t="s">
        <v>57</v>
      </c>
      <c r="E156" s="7"/>
      <c r="F156" s="7" t="s">
        <v>58</v>
      </c>
      <c r="G156" s="7"/>
      <c r="H156" s="8" t="s">
        <v>59</v>
      </c>
      <c r="I156">
        <f t="shared" si="8"/>
        <v>1460</v>
      </c>
      <c r="J156">
        <f t="shared" si="7"/>
        <v>0</v>
      </c>
      <c r="K156">
        <f t="shared" si="9"/>
        <v>0</v>
      </c>
    </row>
    <row r="157" spans="1:12" x14ac:dyDescent="0.35">
      <c r="A157" s="39" t="s">
        <v>188</v>
      </c>
      <c r="B157" s="40" t="s">
        <v>5</v>
      </c>
      <c r="C157" s="6">
        <v>1</v>
      </c>
      <c r="D157" s="7" t="s">
        <v>57</v>
      </c>
      <c r="E157" s="7">
        <v>1</v>
      </c>
      <c r="F157" s="7" t="s">
        <v>58</v>
      </c>
      <c r="G157" s="7">
        <v>25</v>
      </c>
      <c r="H157" s="8" t="s">
        <v>59</v>
      </c>
      <c r="I157">
        <f t="shared" si="8"/>
        <v>420.42</v>
      </c>
      <c r="J157">
        <f t="shared" si="7"/>
        <v>3</v>
      </c>
      <c r="K157">
        <f t="shared" si="9"/>
        <v>1261.26</v>
      </c>
    </row>
    <row r="158" spans="1:12" x14ac:dyDescent="0.35">
      <c r="A158" s="39" t="s">
        <v>189</v>
      </c>
      <c r="B158" s="40" t="s">
        <v>6</v>
      </c>
      <c r="C158" s="6">
        <v>2</v>
      </c>
      <c r="D158" s="7" t="s">
        <v>57</v>
      </c>
      <c r="E158" s="7">
        <v>8</v>
      </c>
      <c r="F158" s="7" t="s">
        <v>58</v>
      </c>
      <c r="G158" s="7">
        <v>29</v>
      </c>
      <c r="H158" s="8" t="s">
        <v>59</v>
      </c>
      <c r="I158">
        <f t="shared" si="8"/>
        <v>1002.36</v>
      </c>
      <c r="J158">
        <f t="shared" si="7"/>
        <v>26</v>
      </c>
      <c r="K158">
        <f t="shared" si="9"/>
        <v>26061.360000000001</v>
      </c>
    </row>
    <row r="159" spans="1:12" x14ac:dyDescent="0.35">
      <c r="A159" s="39" t="s">
        <v>190</v>
      </c>
      <c r="B159" s="40" t="s">
        <v>7</v>
      </c>
      <c r="C159" s="6">
        <v>1</v>
      </c>
      <c r="D159" s="7" t="s">
        <v>57</v>
      </c>
      <c r="E159" s="7">
        <v>10</v>
      </c>
      <c r="F159" s="7" t="s">
        <v>58</v>
      </c>
      <c r="G159" s="7">
        <v>23</v>
      </c>
      <c r="H159" s="8" t="s">
        <v>59</v>
      </c>
      <c r="I159">
        <f t="shared" si="8"/>
        <v>692.2</v>
      </c>
      <c r="J159">
        <f t="shared" si="7"/>
        <v>41</v>
      </c>
      <c r="K159">
        <f t="shared" si="9"/>
        <v>28380.2</v>
      </c>
    </row>
    <row r="160" spans="1:12" x14ac:dyDescent="0.35">
      <c r="A160" s="39" t="s">
        <v>191</v>
      </c>
      <c r="B160" s="40" t="s">
        <v>8</v>
      </c>
      <c r="C160" s="6">
        <v>2</v>
      </c>
      <c r="D160" s="7" t="s">
        <v>57</v>
      </c>
      <c r="E160" s="7"/>
      <c r="F160" s="7" t="s">
        <v>58</v>
      </c>
      <c r="G160" s="7">
        <v>4</v>
      </c>
      <c r="H160" s="8" t="s">
        <v>59</v>
      </c>
      <c r="I160">
        <f t="shared" si="8"/>
        <v>734</v>
      </c>
      <c r="J160">
        <f t="shared" si="7"/>
        <v>2</v>
      </c>
      <c r="K160">
        <f t="shared" si="9"/>
        <v>1468</v>
      </c>
    </row>
    <row r="161" spans="1:11" x14ac:dyDescent="0.35">
      <c r="A161" s="39" t="s">
        <v>192</v>
      </c>
      <c r="B161" s="40" t="s">
        <v>9</v>
      </c>
      <c r="C161" s="6">
        <v>1</v>
      </c>
      <c r="D161" s="7" t="s">
        <v>57</v>
      </c>
      <c r="E161" s="7">
        <v>4</v>
      </c>
      <c r="F161" s="7" t="s">
        <v>58</v>
      </c>
      <c r="G161" s="7">
        <v>11</v>
      </c>
      <c r="H161" s="8" t="s">
        <v>59</v>
      </c>
      <c r="I161">
        <f t="shared" si="8"/>
        <v>497.68</v>
      </c>
      <c r="J161">
        <f t="shared" si="7"/>
        <v>2</v>
      </c>
      <c r="K161">
        <f t="shared" si="9"/>
        <v>995.36</v>
      </c>
    </row>
    <row r="162" spans="1:11" x14ac:dyDescent="0.35">
      <c r="A162" s="39" t="s">
        <v>193</v>
      </c>
      <c r="B162" s="40" t="s">
        <v>10</v>
      </c>
      <c r="C162" s="6">
        <v>3</v>
      </c>
      <c r="D162" s="7" t="s">
        <v>57</v>
      </c>
      <c r="E162" s="7">
        <v>4</v>
      </c>
      <c r="F162" s="7" t="s">
        <v>58</v>
      </c>
      <c r="G162" s="7">
        <v>21</v>
      </c>
      <c r="H162" s="8" t="s">
        <v>59</v>
      </c>
      <c r="I162">
        <f t="shared" si="8"/>
        <v>1237.68</v>
      </c>
      <c r="J162">
        <f t="shared" si="7"/>
        <v>18</v>
      </c>
      <c r="K162">
        <f t="shared" si="9"/>
        <v>22278.240000000002</v>
      </c>
    </row>
    <row r="163" spans="1:11" x14ac:dyDescent="0.35">
      <c r="A163" s="39" t="s">
        <v>194</v>
      </c>
      <c r="B163" s="40" t="s">
        <v>11</v>
      </c>
      <c r="C163" s="6"/>
      <c r="D163" s="7" t="s">
        <v>57</v>
      </c>
      <c r="E163" s="7"/>
      <c r="F163" s="7" t="s">
        <v>58</v>
      </c>
      <c r="G163" s="7"/>
      <c r="H163" s="8" t="s">
        <v>59</v>
      </c>
      <c r="I163">
        <f t="shared" si="8"/>
        <v>0</v>
      </c>
      <c r="J163">
        <f t="shared" si="7"/>
        <v>0</v>
      </c>
      <c r="K163">
        <f t="shared" si="9"/>
        <v>0</v>
      </c>
    </row>
    <row r="164" spans="1:11" x14ac:dyDescent="0.35">
      <c r="A164" s="39" t="s">
        <v>195</v>
      </c>
      <c r="B164" s="40" t="s">
        <v>12</v>
      </c>
      <c r="C164" s="6"/>
      <c r="D164" s="7" t="s">
        <v>57</v>
      </c>
      <c r="E164" s="7"/>
      <c r="F164" s="7" t="s">
        <v>58</v>
      </c>
      <c r="G164" s="7"/>
      <c r="H164" s="8" t="s">
        <v>59</v>
      </c>
      <c r="I164">
        <f t="shared" si="8"/>
        <v>0</v>
      </c>
      <c r="J164">
        <f t="shared" si="7"/>
        <v>0</v>
      </c>
      <c r="K164">
        <f t="shared" si="9"/>
        <v>0</v>
      </c>
    </row>
    <row r="165" spans="1:11" x14ac:dyDescent="0.35">
      <c r="A165" s="39" t="s">
        <v>196</v>
      </c>
      <c r="B165" s="40" t="s">
        <v>13</v>
      </c>
      <c r="C165" s="6"/>
      <c r="D165" s="7" t="s">
        <v>57</v>
      </c>
      <c r="E165" s="7">
        <v>9</v>
      </c>
      <c r="F165" s="7" t="s">
        <v>58</v>
      </c>
      <c r="G165" s="7">
        <v>22</v>
      </c>
      <c r="H165" s="8" t="s">
        <v>59</v>
      </c>
      <c r="I165">
        <f>(C165*365)+(E165*30.42)+G165</f>
        <v>295.78000000000003</v>
      </c>
      <c r="J165">
        <f t="shared" si="7"/>
        <v>1</v>
      </c>
      <c r="K165">
        <f t="shared" si="9"/>
        <v>295.78000000000003</v>
      </c>
    </row>
    <row r="166" spans="1:11" x14ac:dyDescent="0.35">
      <c r="A166" s="39" t="s">
        <v>197</v>
      </c>
      <c r="B166" s="41" t="s">
        <v>214</v>
      </c>
      <c r="C166" s="6"/>
      <c r="D166" s="7" t="s">
        <v>57</v>
      </c>
      <c r="E166" s="7"/>
      <c r="F166" s="7" t="s">
        <v>58</v>
      </c>
      <c r="G166" s="7"/>
      <c r="H166" s="8" t="s">
        <v>59</v>
      </c>
      <c r="I166">
        <f t="shared" ref="I166:I172" si="10">(C166*365)+(E166*30.42)+G166</f>
        <v>0</v>
      </c>
      <c r="J166">
        <f t="shared" si="7"/>
        <v>0</v>
      </c>
      <c r="K166">
        <f t="shared" si="9"/>
        <v>0</v>
      </c>
    </row>
    <row r="167" spans="1:11" x14ac:dyDescent="0.35">
      <c r="A167" s="39" t="s">
        <v>198</v>
      </c>
      <c r="B167" s="41" t="s">
        <v>215</v>
      </c>
      <c r="C167" s="6"/>
      <c r="D167" s="7" t="s">
        <v>57</v>
      </c>
      <c r="E167" s="7"/>
      <c r="F167" s="7" t="s">
        <v>58</v>
      </c>
      <c r="G167" s="7"/>
      <c r="H167" s="8" t="s">
        <v>59</v>
      </c>
      <c r="I167">
        <f t="shared" si="10"/>
        <v>0</v>
      </c>
      <c r="J167">
        <f t="shared" si="7"/>
        <v>0</v>
      </c>
      <c r="K167">
        <f t="shared" si="9"/>
        <v>0</v>
      </c>
    </row>
    <row r="168" spans="1:11" x14ac:dyDescent="0.35">
      <c r="A168" s="39" t="s">
        <v>235</v>
      </c>
      <c r="B168" s="41" t="s">
        <v>216</v>
      </c>
      <c r="C168" s="6"/>
      <c r="D168" s="7" t="s">
        <v>57</v>
      </c>
      <c r="E168" s="7"/>
      <c r="F168" s="7" t="s">
        <v>58</v>
      </c>
      <c r="G168" s="7"/>
      <c r="H168" s="8" t="s">
        <v>59</v>
      </c>
      <c r="I168">
        <f t="shared" si="10"/>
        <v>0</v>
      </c>
      <c r="J168">
        <f t="shared" si="7"/>
        <v>0</v>
      </c>
      <c r="K168">
        <f t="shared" si="9"/>
        <v>0</v>
      </c>
    </row>
    <row r="169" spans="1:11" ht="31" x14ac:dyDescent="0.35">
      <c r="A169" s="39" t="s">
        <v>236</v>
      </c>
      <c r="B169" s="41" t="s">
        <v>221</v>
      </c>
      <c r="C169" s="6"/>
      <c r="D169" s="7" t="s">
        <v>57</v>
      </c>
      <c r="E169" s="7"/>
      <c r="F169" s="7" t="s">
        <v>58</v>
      </c>
      <c r="G169" s="7"/>
      <c r="H169" s="8" t="s">
        <v>59</v>
      </c>
      <c r="I169">
        <f t="shared" si="10"/>
        <v>0</v>
      </c>
      <c r="J169">
        <f t="shared" si="7"/>
        <v>0</v>
      </c>
      <c r="K169">
        <f t="shared" si="9"/>
        <v>0</v>
      </c>
    </row>
    <row r="170" spans="1:11" ht="31" x14ac:dyDescent="0.35">
      <c r="A170" s="39" t="s">
        <v>237</v>
      </c>
      <c r="B170" s="41" t="s">
        <v>69</v>
      </c>
      <c r="C170" s="6">
        <v>3</v>
      </c>
      <c r="D170" s="7" t="s">
        <v>57</v>
      </c>
      <c r="E170" s="7">
        <v>8</v>
      </c>
      <c r="F170" s="7" t="s">
        <v>58</v>
      </c>
      <c r="G170" s="7">
        <v>16</v>
      </c>
      <c r="H170" s="8" t="s">
        <v>59</v>
      </c>
      <c r="I170">
        <f t="shared" si="10"/>
        <v>1354.3600000000001</v>
      </c>
      <c r="J170">
        <f t="shared" si="7"/>
        <v>20</v>
      </c>
      <c r="K170">
        <f t="shared" si="9"/>
        <v>27087.200000000004</v>
      </c>
    </row>
    <row r="171" spans="1:11" ht="31" x14ac:dyDescent="0.35">
      <c r="A171" s="39" t="s">
        <v>238</v>
      </c>
      <c r="B171" s="44" t="s">
        <v>271</v>
      </c>
      <c r="C171" s="6">
        <v>1</v>
      </c>
      <c r="D171" s="7" t="s">
        <v>57</v>
      </c>
      <c r="E171" s="7">
        <v>6</v>
      </c>
      <c r="F171" s="7" t="s">
        <v>58</v>
      </c>
      <c r="G171" s="7">
        <v>22</v>
      </c>
      <c r="H171" s="8" t="s">
        <v>59</v>
      </c>
      <c r="I171">
        <f t="shared" ref="I171" si="11">(C171*365)+(E171*30.42)+G171</f>
        <v>569.52</v>
      </c>
      <c r="J171">
        <f t="shared" ref="J171:J172" si="12">C195</f>
        <v>7</v>
      </c>
      <c r="K171">
        <f t="shared" ref="K171:K172" si="13">I171*J171</f>
        <v>3986.64</v>
      </c>
    </row>
    <row r="172" spans="1:11" x14ac:dyDescent="0.35">
      <c r="A172" s="39" t="s">
        <v>273</v>
      </c>
      <c r="B172" s="40" t="s">
        <v>70</v>
      </c>
      <c r="C172" s="6">
        <v>1</v>
      </c>
      <c r="D172" s="7" t="s">
        <v>57</v>
      </c>
      <c r="E172" s="7">
        <v>5</v>
      </c>
      <c r="F172" s="7" t="s">
        <v>58</v>
      </c>
      <c r="G172" s="7"/>
      <c r="H172" s="8" t="s">
        <v>59</v>
      </c>
      <c r="I172">
        <f t="shared" si="10"/>
        <v>517.1</v>
      </c>
      <c r="J172">
        <f t="shared" si="12"/>
        <v>29</v>
      </c>
      <c r="K172">
        <f t="shared" si="13"/>
        <v>14995.900000000001</v>
      </c>
    </row>
    <row r="173" spans="1:11" x14ac:dyDescent="0.35">
      <c r="A173" s="4">
        <v>13</v>
      </c>
      <c r="B173" s="5" t="s">
        <v>87</v>
      </c>
      <c r="C173" s="109">
        <f>SUM(C174:H177,C179,C181:H196)</f>
        <v>172</v>
      </c>
      <c r="D173" s="110"/>
      <c r="E173" s="110"/>
      <c r="F173" s="110"/>
      <c r="G173" s="110"/>
      <c r="H173" s="111"/>
      <c r="I173" s="30">
        <f>C39</f>
        <v>0</v>
      </c>
    </row>
    <row r="174" spans="1:11" x14ac:dyDescent="0.35">
      <c r="A174" s="4" t="s">
        <v>68</v>
      </c>
      <c r="B174" s="5" t="s">
        <v>2</v>
      </c>
      <c r="C174" s="115">
        <v>6</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8</v>
      </c>
      <c r="D176" s="115"/>
      <c r="E176" s="115"/>
      <c r="F176" s="115"/>
      <c r="G176" s="115"/>
      <c r="H176" s="115"/>
    </row>
    <row r="177" spans="1:8" x14ac:dyDescent="0.35">
      <c r="A177" s="39" t="s">
        <v>201</v>
      </c>
      <c r="B177" s="40" t="s">
        <v>243</v>
      </c>
      <c r="C177" s="115">
        <v>6</v>
      </c>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v>3</v>
      </c>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v>3</v>
      </c>
      <c r="D181" s="115"/>
      <c r="E181" s="115"/>
      <c r="F181" s="115"/>
      <c r="G181" s="115"/>
      <c r="H181" s="115"/>
    </row>
    <row r="182" spans="1:8" x14ac:dyDescent="0.35">
      <c r="A182" s="39" t="s">
        <v>204</v>
      </c>
      <c r="B182" s="40" t="s">
        <v>6</v>
      </c>
      <c r="C182" s="115">
        <v>26</v>
      </c>
      <c r="D182" s="115"/>
      <c r="E182" s="115"/>
      <c r="F182" s="115"/>
      <c r="G182" s="115"/>
      <c r="H182" s="115"/>
    </row>
    <row r="183" spans="1:8" x14ac:dyDescent="0.35">
      <c r="A183" s="39" t="s">
        <v>205</v>
      </c>
      <c r="B183" s="40" t="s">
        <v>7</v>
      </c>
      <c r="C183" s="115">
        <v>41</v>
      </c>
      <c r="D183" s="115"/>
      <c r="E183" s="115"/>
      <c r="F183" s="115"/>
      <c r="G183" s="115"/>
      <c r="H183" s="115"/>
    </row>
    <row r="184" spans="1:8" x14ac:dyDescent="0.35">
      <c r="A184" s="39" t="s">
        <v>206</v>
      </c>
      <c r="B184" s="40" t="s">
        <v>8</v>
      </c>
      <c r="C184" s="115">
        <v>2</v>
      </c>
      <c r="D184" s="115"/>
      <c r="E184" s="115"/>
      <c r="F184" s="115"/>
      <c r="G184" s="115"/>
      <c r="H184" s="115"/>
    </row>
    <row r="185" spans="1:8" x14ac:dyDescent="0.35">
      <c r="A185" s="39" t="s">
        <v>207</v>
      </c>
      <c r="B185" s="40" t="s">
        <v>9</v>
      </c>
      <c r="C185" s="115">
        <v>2</v>
      </c>
      <c r="D185" s="115"/>
      <c r="E185" s="115"/>
      <c r="F185" s="115"/>
      <c r="G185" s="115"/>
      <c r="H185" s="115"/>
    </row>
    <row r="186" spans="1:8" x14ac:dyDescent="0.35">
      <c r="A186" s="39" t="s">
        <v>208</v>
      </c>
      <c r="B186" s="40" t="s">
        <v>10</v>
      </c>
      <c r="C186" s="115">
        <v>18</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v>1</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20</v>
      </c>
      <c r="D194" s="115"/>
      <c r="E194" s="115"/>
      <c r="F194" s="115"/>
      <c r="G194" s="115"/>
      <c r="H194" s="115"/>
    </row>
    <row r="195" spans="1:8" ht="31" x14ac:dyDescent="0.35">
      <c r="A195" s="39" t="s">
        <v>242</v>
      </c>
      <c r="B195" s="44" t="s">
        <v>271</v>
      </c>
      <c r="C195" s="115">
        <v>7</v>
      </c>
      <c r="D195" s="115"/>
      <c r="E195" s="115"/>
      <c r="F195" s="115"/>
      <c r="G195" s="115"/>
      <c r="H195" s="115"/>
    </row>
    <row r="196" spans="1:8" x14ac:dyDescent="0.35">
      <c r="A196" s="39" t="s">
        <v>275</v>
      </c>
      <c r="B196" s="40" t="s">
        <v>70</v>
      </c>
      <c r="C196" s="115">
        <v>29</v>
      </c>
      <c r="D196" s="115"/>
      <c r="E196" s="115"/>
      <c r="F196" s="115"/>
      <c r="G196" s="115"/>
      <c r="H196" s="115"/>
    </row>
    <row r="197" spans="1:8" x14ac:dyDescent="0.35">
      <c r="B197" s="47" t="s">
        <v>24</v>
      </c>
      <c r="C197" s="115">
        <v>1</v>
      </c>
      <c r="D197" s="115"/>
      <c r="E197" s="115"/>
      <c r="F197" s="115"/>
      <c r="G197" s="115"/>
      <c r="H197" s="115"/>
    </row>
  </sheetData>
  <mergeCells count="124">
    <mergeCell ref="C147:H147"/>
    <mergeCell ref="C175:H175"/>
    <mergeCell ref="C176:H176"/>
    <mergeCell ref="C177:H177"/>
    <mergeCell ref="C178:H178"/>
    <mergeCell ref="C179:H179"/>
    <mergeCell ref="C173:H173"/>
    <mergeCell ref="C174:H174"/>
    <mergeCell ref="C190:H190"/>
    <mergeCell ref="C185:H185"/>
    <mergeCell ref="C186:H186"/>
    <mergeCell ref="C187:H187"/>
    <mergeCell ref="C188:H188"/>
    <mergeCell ref="C189:H189"/>
    <mergeCell ref="C180:H180"/>
    <mergeCell ref="C181:H181"/>
    <mergeCell ref="C182:H182"/>
    <mergeCell ref="C183:H183"/>
    <mergeCell ref="C184:H184"/>
    <mergeCell ref="C106:H106"/>
    <mergeCell ref="C107:H107"/>
    <mergeCell ref="C101:H101"/>
    <mergeCell ref="C102:H102"/>
    <mergeCell ref="C103:H103"/>
    <mergeCell ref="C104:H104"/>
    <mergeCell ref="C105:H105"/>
    <mergeCell ref="C108:H108"/>
    <mergeCell ref="C109:H109"/>
    <mergeCell ref="C86:H86"/>
    <mergeCell ref="C87:H87"/>
    <mergeCell ref="C92:H92"/>
    <mergeCell ref="C38:H38"/>
    <mergeCell ref="C26:H26"/>
    <mergeCell ref="C27:H27"/>
    <mergeCell ref="C28:H28"/>
    <mergeCell ref="C29:H29"/>
    <mergeCell ref="C30:H30"/>
    <mergeCell ref="C75:H75"/>
    <mergeCell ref="C64:H64"/>
    <mergeCell ref="C65:H65"/>
    <mergeCell ref="C66:H66"/>
    <mergeCell ref="C37:H37"/>
    <mergeCell ref="C42:H42"/>
    <mergeCell ref="C43:H43"/>
    <mergeCell ref="C74:H74"/>
    <mergeCell ref="C83:H83"/>
    <mergeCell ref="C76:H76"/>
    <mergeCell ref="C78:H78"/>
    <mergeCell ref="C77:H77"/>
    <mergeCell ref="C79:H79"/>
    <mergeCell ref="C81:H81"/>
    <mergeCell ref="C82:H82"/>
    <mergeCell ref="C12:H12"/>
    <mergeCell ref="C13:H13"/>
    <mergeCell ref="C14:H14"/>
    <mergeCell ref="C15:H15"/>
    <mergeCell ref="C16:H16"/>
    <mergeCell ref="C61:H61"/>
    <mergeCell ref="C44:H44"/>
    <mergeCell ref="C57:H57"/>
    <mergeCell ref="C58:H58"/>
    <mergeCell ref="C31:H31"/>
    <mergeCell ref="C32:H32"/>
    <mergeCell ref="C33:H33"/>
    <mergeCell ref="C34:H34"/>
    <mergeCell ref="C35:H35"/>
    <mergeCell ref="C45:H45"/>
    <mergeCell ref="C46:H46"/>
    <mergeCell ref="C47:H47"/>
    <mergeCell ref="C48:H48"/>
    <mergeCell ref="C49:H49"/>
    <mergeCell ref="C40:H40"/>
    <mergeCell ref="C41:H41"/>
    <mergeCell ref="C39:H39"/>
    <mergeCell ref="C19:H19"/>
    <mergeCell ref="C54:H54"/>
    <mergeCell ref="C17:H17"/>
    <mergeCell ref="C18:H18"/>
    <mergeCell ref="C71:H71"/>
    <mergeCell ref="C72:H72"/>
    <mergeCell ref="C73:H73"/>
    <mergeCell ref="C63:H63"/>
    <mergeCell ref="C51:H51"/>
    <mergeCell ref="C52:H52"/>
    <mergeCell ref="C53:H53"/>
    <mergeCell ref="C55:H55"/>
    <mergeCell ref="C56:H56"/>
    <mergeCell ref="C68:H68"/>
    <mergeCell ref="C69:H69"/>
    <mergeCell ref="C62:H62"/>
    <mergeCell ref="C36:H36"/>
    <mergeCell ref="C50:H50"/>
    <mergeCell ref="C67:H67"/>
    <mergeCell ref="C70:H70"/>
    <mergeCell ref="C20:H20"/>
    <mergeCell ref="C21:H21"/>
    <mergeCell ref="C22:H22"/>
    <mergeCell ref="C23:H23"/>
    <mergeCell ref="C24:H24"/>
    <mergeCell ref="C25:H25"/>
    <mergeCell ref="C80:H80"/>
    <mergeCell ref="C195:H195"/>
    <mergeCell ref="C197:H197"/>
    <mergeCell ref="C191:H191"/>
    <mergeCell ref="C192:H192"/>
    <mergeCell ref="C193:H193"/>
    <mergeCell ref="C194:H194"/>
    <mergeCell ref="C196:H196"/>
    <mergeCell ref="C59:H59"/>
    <mergeCell ref="C60:H60"/>
    <mergeCell ref="C97:H97"/>
    <mergeCell ref="C93:H93"/>
    <mergeCell ref="C94:H94"/>
    <mergeCell ref="C88:H88"/>
    <mergeCell ref="C89:H89"/>
    <mergeCell ref="C90:H90"/>
    <mergeCell ref="C91:H91"/>
    <mergeCell ref="C95:H95"/>
    <mergeCell ref="C96:H96"/>
    <mergeCell ref="C98:H98"/>
    <mergeCell ref="C99:H99"/>
    <mergeCell ref="C100:H100"/>
    <mergeCell ref="C84:H84"/>
    <mergeCell ref="C85:H85"/>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97"/>
  <sheetViews>
    <sheetView topLeftCell="A139" zoomScale="80" zoomScaleNormal="8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277</v>
      </c>
    </row>
    <row r="12" spans="1:8" x14ac:dyDescent="0.35">
      <c r="A12" s="3" t="s">
        <v>60</v>
      </c>
      <c r="B12" s="3" t="s">
        <v>61</v>
      </c>
      <c r="C12" s="112" t="s">
        <v>62</v>
      </c>
      <c r="D12" s="113"/>
      <c r="E12" s="113"/>
      <c r="F12" s="113"/>
      <c r="G12" s="113"/>
      <c r="H12" s="114"/>
    </row>
    <row r="13" spans="1:8" x14ac:dyDescent="0.35">
      <c r="A13" s="4">
        <v>1</v>
      </c>
      <c r="B13" s="5" t="s">
        <v>0</v>
      </c>
      <c r="C13" s="108">
        <v>947</v>
      </c>
      <c r="D13" s="106"/>
      <c r="E13" s="106"/>
      <c r="F13" s="106"/>
      <c r="G13" s="106"/>
      <c r="H13" s="107"/>
    </row>
    <row r="14" spans="1:8" x14ac:dyDescent="0.35">
      <c r="A14" s="4">
        <v>2</v>
      </c>
      <c r="B14" s="5" t="s">
        <v>1</v>
      </c>
      <c r="C14" s="109">
        <f>SUM(C15:H18,C20,C22:H37)</f>
        <v>255</v>
      </c>
      <c r="D14" s="110"/>
      <c r="E14" s="110"/>
      <c r="F14" s="110"/>
      <c r="G14" s="110"/>
      <c r="H14" s="111"/>
    </row>
    <row r="15" spans="1:8" x14ac:dyDescent="0.35">
      <c r="A15" s="4" t="s">
        <v>111</v>
      </c>
      <c r="B15" s="5" t="s">
        <v>2</v>
      </c>
      <c r="C15" s="108">
        <v>11</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13</v>
      </c>
      <c r="D17" s="106"/>
      <c r="E17" s="106"/>
      <c r="F17" s="106"/>
      <c r="G17" s="106"/>
      <c r="H17" s="107"/>
    </row>
    <row r="18" spans="1:8" x14ac:dyDescent="0.35">
      <c r="A18" s="4" t="s">
        <v>114</v>
      </c>
      <c r="B18" s="5" t="s">
        <v>243</v>
      </c>
      <c r="C18" s="108">
        <v>11</v>
      </c>
      <c r="D18" s="106"/>
      <c r="E18" s="106"/>
      <c r="F18" s="106"/>
      <c r="G18" s="106"/>
      <c r="H18" s="107"/>
    </row>
    <row r="19" spans="1:8" x14ac:dyDescent="0.35">
      <c r="A19" s="4" t="s">
        <v>244</v>
      </c>
      <c r="B19" s="22" t="s">
        <v>245</v>
      </c>
      <c r="C19" s="108">
        <v>1</v>
      </c>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v>5</v>
      </c>
      <c r="D22" s="106"/>
      <c r="E22" s="106"/>
      <c r="F22" s="106"/>
      <c r="G22" s="106"/>
      <c r="H22" s="107"/>
    </row>
    <row r="23" spans="1:8" x14ac:dyDescent="0.35">
      <c r="A23" s="4" t="s">
        <v>117</v>
      </c>
      <c r="B23" s="5" t="s">
        <v>6</v>
      </c>
      <c r="C23" s="108">
        <v>22</v>
      </c>
      <c r="D23" s="106"/>
      <c r="E23" s="106"/>
      <c r="F23" s="106"/>
      <c r="G23" s="106"/>
      <c r="H23" s="107"/>
    </row>
    <row r="24" spans="1:8" x14ac:dyDescent="0.35">
      <c r="A24" s="4" t="s">
        <v>118</v>
      </c>
      <c r="B24" s="5" t="s">
        <v>7</v>
      </c>
      <c r="C24" s="108">
        <v>56</v>
      </c>
      <c r="D24" s="106"/>
      <c r="E24" s="106"/>
      <c r="F24" s="106"/>
      <c r="G24" s="106"/>
      <c r="H24" s="107"/>
    </row>
    <row r="25" spans="1:8" x14ac:dyDescent="0.35">
      <c r="A25" s="4" t="s">
        <v>119</v>
      </c>
      <c r="B25" s="5" t="s">
        <v>8</v>
      </c>
      <c r="C25" s="108"/>
      <c r="D25" s="106"/>
      <c r="E25" s="106"/>
      <c r="F25" s="106"/>
      <c r="G25" s="106"/>
      <c r="H25" s="107"/>
    </row>
    <row r="26" spans="1:8" x14ac:dyDescent="0.35">
      <c r="A26" s="4" t="s">
        <v>120</v>
      </c>
      <c r="B26" s="5" t="s">
        <v>9</v>
      </c>
      <c r="C26" s="108">
        <v>1</v>
      </c>
      <c r="D26" s="106"/>
      <c r="E26" s="106"/>
      <c r="F26" s="106"/>
      <c r="G26" s="106"/>
      <c r="H26" s="107"/>
    </row>
    <row r="27" spans="1:8" x14ac:dyDescent="0.35">
      <c r="A27" s="4" t="s">
        <v>121</v>
      </c>
      <c r="B27" s="5" t="s">
        <v>10</v>
      </c>
      <c r="C27" s="108">
        <v>11</v>
      </c>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v>2</v>
      </c>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v>4</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50</v>
      </c>
      <c r="D35" s="106"/>
      <c r="E35" s="106"/>
      <c r="F35" s="106"/>
      <c r="G35" s="106"/>
      <c r="H35" s="107"/>
    </row>
    <row r="36" spans="1:8" x14ac:dyDescent="0.35">
      <c r="A36" s="39" t="s">
        <v>225</v>
      </c>
      <c r="B36" s="31" t="s">
        <v>271</v>
      </c>
      <c r="C36" s="108">
        <v>10</v>
      </c>
      <c r="D36" s="106"/>
      <c r="E36" s="106"/>
      <c r="F36" s="106"/>
      <c r="G36" s="106"/>
      <c r="H36" s="107"/>
    </row>
    <row r="37" spans="1:8" x14ac:dyDescent="0.35">
      <c r="A37" s="39" t="s">
        <v>274</v>
      </c>
      <c r="B37" s="40" t="s">
        <v>70</v>
      </c>
      <c r="C37" s="108">
        <v>59</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10" x14ac:dyDescent="0.35">
      <c r="A49" s="4" t="s">
        <v>47</v>
      </c>
      <c r="B49" s="5" t="s">
        <v>74</v>
      </c>
      <c r="C49" s="108"/>
      <c r="D49" s="106"/>
      <c r="E49" s="106"/>
      <c r="F49" s="106"/>
      <c r="G49" s="106"/>
      <c r="H49" s="107"/>
    </row>
    <row r="50" spans="1:10" x14ac:dyDescent="0.35">
      <c r="A50" s="4" t="s">
        <v>48</v>
      </c>
      <c r="B50" s="5" t="s">
        <v>21</v>
      </c>
      <c r="C50" s="108"/>
      <c r="D50" s="106"/>
      <c r="E50" s="106"/>
      <c r="F50" s="106"/>
      <c r="G50" s="106"/>
      <c r="H50" s="107"/>
    </row>
    <row r="51" spans="1:10" x14ac:dyDescent="0.35">
      <c r="A51" s="4" t="s">
        <v>49</v>
      </c>
      <c r="B51" s="5" t="s">
        <v>22</v>
      </c>
      <c r="C51" s="108"/>
      <c r="D51" s="106"/>
      <c r="E51" s="106"/>
      <c r="F51" s="106"/>
      <c r="G51" s="106"/>
      <c r="H51" s="107"/>
    </row>
    <row r="52" spans="1:10" x14ac:dyDescent="0.35">
      <c r="A52" s="4" t="s">
        <v>50</v>
      </c>
      <c r="B52" s="5" t="s">
        <v>23</v>
      </c>
      <c r="C52" s="108"/>
      <c r="D52" s="106"/>
      <c r="E52" s="106"/>
      <c r="F52" s="106"/>
      <c r="G52" s="106"/>
      <c r="H52" s="107"/>
    </row>
    <row r="53" spans="1:10" x14ac:dyDescent="0.35">
      <c r="A53" s="4" t="s">
        <v>51</v>
      </c>
      <c r="B53" s="5" t="s">
        <v>24</v>
      </c>
      <c r="C53" s="108"/>
      <c r="D53" s="106"/>
      <c r="E53" s="106"/>
      <c r="F53" s="106"/>
      <c r="G53" s="106"/>
      <c r="H53" s="107"/>
    </row>
    <row r="54" spans="1:10" x14ac:dyDescent="0.35">
      <c r="A54" s="4" t="s">
        <v>52</v>
      </c>
      <c r="B54" s="5" t="s">
        <v>25</v>
      </c>
      <c r="C54" s="108"/>
      <c r="D54" s="106"/>
      <c r="E54" s="106"/>
      <c r="F54" s="106"/>
      <c r="G54" s="106"/>
      <c r="H54" s="107"/>
    </row>
    <row r="55" spans="1:10" x14ac:dyDescent="0.35">
      <c r="A55" s="4">
        <v>4</v>
      </c>
      <c r="B55" s="5" t="s">
        <v>26</v>
      </c>
      <c r="C55" s="109">
        <f>SUM(C57:H60,C62,C64:H77,C80,C81 )</f>
        <v>820</v>
      </c>
      <c r="D55" s="110"/>
      <c r="E55" s="110"/>
      <c r="F55" s="110"/>
      <c r="G55" s="110"/>
      <c r="H55" s="111"/>
      <c r="I55">
        <v>822</v>
      </c>
      <c r="J55" s="45">
        <v>820</v>
      </c>
    </row>
    <row r="56" spans="1:10" s="2" customFormat="1" x14ac:dyDescent="0.35">
      <c r="A56" s="4" t="s">
        <v>135</v>
      </c>
      <c r="B56" s="5" t="s">
        <v>86</v>
      </c>
      <c r="C56" s="108"/>
      <c r="D56" s="106"/>
      <c r="E56" s="106"/>
      <c r="F56" s="106"/>
      <c r="G56" s="106"/>
      <c r="H56" s="107"/>
      <c r="I56"/>
    </row>
    <row r="57" spans="1:10" s="2" customFormat="1" x14ac:dyDescent="0.35">
      <c r="A57" s="4" t="s">
        <v>88</v>
      </c>
      <c r="B57" s="5" t="s">
        <v>2</v>
      </c>
      <c r="C57" s="108">
        <v>249</v>
      </c>
      <c r="D57" s="106"/>
      <c r="E57" s="106"/>
      <c r="F57" s="106"/>
      <c r="G57" s="106"/>
      <c r="H57" s="107"/>
      <c r="I57"/>
    </row>
    <row r="58" spans="1:10" x14ac:dyDescent="0.35">
      <c r="A58" s="4" t="s">
        <v>89</v>
      </c>
      <c r="B58" s="5" t="s">
        <v>3</v>
      </c>
      <c r="C58" s="108"/>
      <c r="D58" s="106"/>
      <c r="E58" s="106"/>
      <c r="F58" s="106"/>
      <c r="G58" s="106"/>
      <c r="H58" s="107"/>
    </row>
    <row r="59" spans="1:10" x14ac:dyDescent="0.35">
      <c r="A59" s="4" t="s">
        <v>90</v>
      </c>
      <c r="B59" s="5" t="s">
        <v>4</v>
      </c>
      <c r="C59" s="108">
        <v>46</v>
      </c>
      <c r="D59" s="106"/>
      <c r="E59" s="106"/>
      <c r="F59" s="106"/>
      <c r="G59" s="106"/>
      <c r="H59" s="107"/>
    </row>
    <row r="60" spans="1:10" x14ac:dyDescent="0.35">
      <c r="A60" s="39" t="s">
        <v>91</v>
      </c>
      <c r="B60" s="40" t="s">
        <v>253</v>
      </c>
      <c r="C60" s="108">
        <v>46</v>
      </c>
      <c r="D60" s="106"/>
      <c r="E60" s="106"/>
      <c r="F60" s="106"/>
      <c r="G60" s="106"/>
      <c r="H60" s="107"/>
    </row>
    <row r="61" spans="1:10" x14ac:dyDescent="0.35">
      <c r="A61" s="39" t="s">
        <v>248</v>
      </c>
      <c r="B61" s="40" t="s">
        <v>249</v>
      </c>
      <c r="C61" s="108">
        <v>2</v>
      </c>
      <c r="D61" s="106"/>
      <c r="E61" s="106"/>
      <c r="F61" s="106"/>
      <c r="G61" s="106"/>
      <c r="H61" s="107"/>
    </row>
    <row r="62" spans="1:10" ht="31" x14ac:dyDescent="0.35">
      <c r="A62" s="39" t="s">
        <v>250</v>
      </c>
      <c r="B62" s="41" t="s">
        <v>251</v>
      </c>
      <c r="C62" s="108"/>
      <c r="D62" s="106"/>
      <c r="E62" s="106"/>
      <c r="F62" s="106"/>
      <c r="G62" s="106"/>
      <c r="H62" s="107"/>
    </row>
    <row r="63" spans="1:10" x14ac:dyDescent="0.35">
      <c r="A63" s="39" t="s">
        <v>252</v>
      </c>
      <c r="B63" s="43" t="s">
        <v>249</v>
      </c>
      <c r="C63" s="108"/>
      <c r="D63" s="106"/>
      <c r="E63" s="106"/>
      <c r="F63" s="106"/>
      <c r="G63" s="106"/>
      <c r="H63" s="107"/>
    </row>
    <row r="64" spans="1:10" x14ac:dyDescent="0.35">
      <c r="A64" s="39" t="s">
        <v>92</v>
      </c>
      <c r="B64" s="40" t="s">
        <v>5</v>
      </c>
      <c r="C64" s="115">
        <v>7</v>
      </c>
      <c r="D64" s="115"/>
      <c r="E64" s="115"/>
      <c r="F64" s="115"/>
      <c r="G64" s="115"/>
      <c r="H64" s="115"/>
    </row>
    <row r="65" spans="1:8" x14ac:dyDescent="0.35">
      <c r="A65" s="39" t="s">
        <v>93</v>
      </c>
      <c r="B65" s="40" t="s">
        <v>6</v>
      </c>
      <c r="C65" s="108">
        <v>54</v>
      </c>
      <c r="D65" s="106"/>
      <c r="E65" s="106"/>
      <c r="F65" s="106"/>
      <c r="G65" s="106"/>
      <c r="H65" s="107"/>
    </row>
    <row r="66" spans="1:8" x14ac:dyDescent="0.35">
      <c r="A66" s="39" t="s">
        <v>94</v>
      </c>
      <c r="B66" s="40" t="s">
        <v>7</v>
      </c>
      <c r="C66" s="108">
        <v>94</v>
      </c>
      <c r="D66" s="106"/>
      <c r="E66" s="106"/>
      <c r="F66" s="106"/>
      <c r="G66" s="106"/>
      <c r="H66" s="107"/>
    </row>
    <row r="67" spans="1:8" x14ac:dyDescent="0.35">
      <c r="A67" s="39" t="s">
        <v>136</v>
      </c>
      <c r="B67" s="40" t="s">
        <v>8</v>
      </c>
      <c r="C67" s="108">
        <v>1</v>
      </c>
      <c r="D67" s="106"/>
      <c r="E67" s="106"/>
      <c r="F67" s="106"/>
      <c r="G67" s="106"/>
      <c r="H67" s="107"/>
    </row>
    <row r="68" spans="1:8" x14ac:dyDescent="0.35">
      <c r="A68" s="39" t="s">
        <v>137</v>
      </c>
      <c r="B68" s="40" t="s">
        <v>9</v>
      </c>
      <c r="C68" s="108">
        <v>9</v>
      </c>
      <c r="D68" s="106"/>
      <c r="E68" s="106"/>
      <c r="F68" s="106"/>
      <c r="G68" s="106"/>
      <c r="H68" s="107"/>
    </row>
    <row r="69" spans="1:8" x14ac:dyDescent="0.35">
      <c r="A69" s="39" t="s">
        <v>138</v>
      </c>
      <c r="B69" s="40" t="s">
        <v>10</v>
      </c>
      <c r="C69" s="108">
        <v>30</v>
      </c>
      <c r="D69" s="106"/>
      <c r="E69" s="106"/>
      <c r="F69" s="106"/>
      <c r="G69" s="106"/>
      <c r="H69" s="107"/>
    </row>
    <row r="70" spans="1:8" x14ac:dyDescent="0.35">
      <c r="A70" s="39" t="s">
        <v>139</v>
      </c>
      <c r="B70" s="40" t="s">
        <v>11</v>
      </c>
      <c r="C70" s="108">
        <v>5</v>
      </c>
      <c r="D70" s="106"/>
      <c r="E70" s="106"/>
      <c r="F70" s="106"/>
      <c r="G70" s="106"/>
      <c r="H70" s="107"/>
    </row>
    <row r="71" spans="1:8" x14ac:dyDescent="0.35">
      <c r="A71" s="39" t="s">
        <v>140</v>
      </c>
      <c r="B71" s="40" t="s">
        <v>12</v>
      </c>
      <c r="C71" s="108">
        <v>1</v>
      </c>
      <c r="D71" s="106"/>
      <c r="E71" s="106"/>
      <c r="F71" s="106"/>
      <c r="G71" s="106"/>
      <c r="H71" s="107"/>
    </row>
    <row r="72" spans="1:8" x14ac:dyDescent="0.35">
      <c r="A72" s="39" t="s">
        <v>141</v>
      </c>
      <c r="B72" s="40" t="s">
        <v>13</v>
      </c>
      <c r="C72" s="108">
        <v>3</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6</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181</v>
      </c>
      <c r="D77" s="106"/>
      <c r="E77" s="106"/>
      <c r="F77" s="106"/>
      <c r="G77" s="106"/>
      <c r="H77" s="107"/>
    </row>
    <row r="78" spans="1:8" ht="31" x14ac:dyDescent="0.35">
      <c r="A78" s="39" t="s">
        <v>254</v>
      </c>
      <c r="B78" s="41" t="s">
        <v>219</v>
      </c>
      <c r="C78" s="80">
        <v>2</v>
      </c>
      <c r="D78" s="81"/>
      <c r="E78" s="81"/>
      <c r="F78" s="81"/>
      <c r="G78" s="81"/>
      <c r="H78" s="82"/>
    </row>
    <row r="79" spans="1:8" ht="31" x14ac:dyDescent="0.35">
      <c r="A79" s="39" t="s">
        <v>255</v>
      </c>
      <c r="B79" s="41" t="s">
        <v>220</v>
      </c>
      <c r="C79" s="80">
        <v>179</v>
      </c>
      <c r="D79" s="81"/>
      <c r="E79" s="81"/>
      <c r="F79" s="81"/>
      <c r="G79" s="81"/>
      <c r="H79" s="82"/>
    </row>
    <row r="80" spans="1:8" ht="31" x14ac:dyDescent="0.35">
      <c r="A80" s="39" t="s">
        <v>230</v>
      </c>
      <c r="B80" s="43" t="s">
        <v>271</v>
      </c>
      <c r="C80" s="108">
        <v>6</v>
      </c>
      <c r="D80" s="106"/>
      <c r="E80" s="106"/>
      <c r="F80" s="106"/>
      <c r="G80" s="106"/>
      <c r="H80" s="107"/>
    </row>
    <row r="81" spans="1:10" x14ac:dyDescent="0.35">
      <c r="A81" s="39" t="s">
        <v>270</v>
      </c>
      <c r="B81" s="40" t="s">
        <v>70</v>
      </c>
      <c r="C81" s="108">
        <v>82</v>
      </c>
      <c r="D81" s="106"/>
      <c r="E81" s="106"/>
      <c r="F81" s="106"/>
      <c r="G81" s="106"/>
      <c r="H81" s="107"/>
      <c r="J81" t="s">
        <v>67</v>
      </c>
    </row>
    <row r="82" spans="1:10" x14ac:dyDescent="0.35">
      <c r="A82" s="4" t="s">
        <v>144</v>
      </c>
      <c r="B82" s="5" t="s">
        <v>75</v>
      </c>
      <c r="C82" s="109">
        <f>SUM(C83:H91)</f>
        <v>820</v>
      </c>
      <c r="D82" s="110"/>
      <c r="E82" s="110"/>
      <c r="F82" s="110"/>
      <c r="G82" s="110"/>
      <c r="H82" s="111"/>
      <c r="I82" s="10">
        <f>SUM(C83:H91)</f>
        <v>820</v>
      </c>
      <c r="J82">
        <f>C55</f>
        <v>820</v>
      </c>
    </row>
    <row r="83" spans="1:10" x14ac:dyDescent="0.35">
      <c r="A83" s="4" t="s">
        <v>145</v>
      </c>
      <c r="B83" s="5" t="s">
        <v>76</v>
      </c>
      <c r="C83" s="108">
        <v>1</v>
      </c>
      <c r="D83" s="106"/>
      <c r="E83" s="106"/>
      <c r="F83" s="106"/>
      <c r="G83" s="106"/>
      <c r="H83" s="107"/>
      <c r="I83" s="10"/>
    </row>
    <row r="84" spans="1:10" x14ac:dyDescent="0.35">
      <c r="A84" s="4" t="s">
        <v>146</v>
      </c>
      <c r="B84" s="5" t="s">
        <v>27</v>
      </c>
      <c r="C84" s="108">
        <v>3</v>
      </c>
      <c r="D84" s="106"/>
      <c r="E84" s="106"/>
      <c r="F84" s="106"/>
      <c r="G84" s="106"/>
      <c r="H84" s="107"/>
    </row>
    <row r="85" spans="1:10" x14ac:dyDescent="0.35">
      <c r="A85" s="4" t="s">
        <v>147</v>
      </c>
      <c r="B85" s="5" t="s">
        <v>28</v>
      </c>
      <c r="C85" s="108">
        <v>144</v>
      </c>
      <c r="D85" s="106"/>
      <c r="E85" s="106"/>
      <c r="F85" s="106"/>
      <c r="G85" s="106"/>
      <c r="H85" s="107"/>
    </row>
    <row r="86" spans="1:10" x14ac:dyDescent="0.35">
      <c r="A86" s="4" t="s">
        <v>148</v>
      </c>
      <c r="B86" s="5" t="s">
        <v>29</v>
      </c>
      <c r="C86" s="108">
        <v>143</v>
      </c>
      <c r="D86" s="106"/>
      <c r="E86" s="106"/>
      <c r="F86" s="106"/>
      <c r="G86" s="106"/>
      <c r="H86" s="107"/>
    </row>
    <row r="87" spans="1:10" x14ac:dyDescent="0.35">
      <c r="A87" s="4" t="s">
        <v>149</v>
      </c>
      <c r="B87" s="5" t="s">
        <v>30</v>
      </c>
      <c r="C87" s="108">
        <v>194</v>
      </c>
      <c r="D87" s="106"/>
      <c r="E87" s="106"/>
      <c r="F87" s="106"/>
      <c r="G87" s="106"/>
      <c r="H87" s="107"/>
    </row>
    <row r="88" spans="1:10" x14ac:dyDescent="0.35">
      <c r="A88" s="4" t="s">
        <v>150</v>
      </c>
      <c r="B88" s="5" t="s">
        <v>31</v>
      </c>
      <c r="C88" s="108">
        <v>224</v>
      </c>
      <c r="D88" s="106"/>
      <c r="E88" s="106"/>
      <c r="F88" s="106"/>
      <c r="G88" s="106"/>
      <c r="H88" s="107"/>
    </row>
    <row r="89" spans="1:10" x14ac:dyDescent="0.35">
      <c r="A89" s="4" t="s">
        <v>151</v>
      </c>
      <c r="B89" s="5" t="s">
        <v>32</v>
      </c>
      <c r="C89" s="108">
        <v>80</v>
      </c>
      <c r="D89" s="106"/>
      <c r="E89" s="106"/>
      <c r="F89" s="106"/>
      <c r="G89" s="106"/>
      <c r="H89" s="107"/>
    </row>
    <row r="90" spans="1:10" x14ac:dyDescent="0.35">
      <c r="A90" s="4" t="s">
        <v>152</v>
      </c>
      <c r="B90" s="5" t="s">
        <v>33</v>
      </c>
      <c r="C90" s="108">
        <v>20</v>
      </c>
      <c r="D90" s="106"/>
      <c r="E90" s="106"/>
      <c r="F90" s="106"/>
      <c r="G90" s="106"/>
      <c r="H90" s="107"/>
    </row>
    <row r="91" spans="1:10" x14ac:dyDescent="0.35">
      <c r="A91" s="4" t="s">
        <v>153</v>
      </c>
      <c r="B91" s="5" t="s">
        <v>34</v>
      </c>
      <c r="C91" s="108">
        <v>11</v>
      </c>
      <c r="D91" s="106"/>
      <c r="E91" s="106"/>
      <c r="F91" s="106"/>
      <c r="G91" s="106"/>
      <c r="H91" s="107"/>
      <c r="J91" t="s">
        <v>67</v>
      </c>
    </row>
    <row r="92" spans="1:10" x14ac:dyDescent="0.35">
      <c r="A92" s="4" t="s">
        <v>53</v>
      </c>
      <c r="B92" s="5" t="s">
        <v>77</v>
      </c>
      <c r="C92" s="109">
        <f>SUM(C93:H102)</f>
        <v>820</v>
      </c>
      <c r="D92" s="110"/>
      <c r="E92" s="110"/>
      <c r="F92" s="110"/>
      <c r="G92" s="110"/>
      <c r="H92" s="111"/>
      <c r="I92" s="10">
        <f>SUM(C93:H102)</f>
        <v>820</v>
      </c>
      <c r="J92">
        <f>J82</f>
        <v>820</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11</v>
      </c>
      <c r="D97" s="106"/>
      <c r="E97" s="106"/>
      <c r="F97" s="106"/>
      <c r="G97" s="106"/>
      <c r="H97" s="107"/>
    </row>
    <row r="98" spans="1:12" x14ac:dyDescent="0.35">
      <c r="A98" s="4" t="s">
        <v>159</v>
      </c>
      <c r="B98" s="22" t="s">
        <v>35</v>
      </c>
      <c r="C98" s="108">
        <v>159</v>
      </c>
      <c r="D98" s="106"/>
      <c r="E98" s="106"/>
      <c r="F98" s="106"/>
      <c r="G98" s="106"/>
      <c r="H98" s="107"/>
    </row>
    <row r="99" spans="1:12" x14ac:dyDescent="0.35">
      <c r="A99" s="4" t="s">
        <v>160</v>
      </c>
      <c r="B99" s="22" t="s">
        <v>36</v>
      </c>
      <c r="C99" s="108">
        <v>290</v>
      </c>
      <c r="D99" s="106"/>
      <c r="E99" s="106"/>
      <c r="F99" s="106"/>
      <c r="G99" s="106"/>
      <c r="H99" s="107"/>
    </row>
    <row r="100" spans="1:12" x14ac:dyDescent="0.35">
      <c r="A100" s="4" t="s">
        <v>161</v>
      </c>
      <c r="B100" s="22" t="s">
        <v>37</v>
      </c>
      <c r="C100" s="106">
        <v>233</v>
      </c>
      <c r="D100" s="106"/>
      <c r="E100" s="106"/>
      <c r="F100" s="106"/>
      <c r="G100" s="106"/>
      <c r="H100" s="107"/>
    </row>
    <row r="101" spans="1:12" x14ac:dyDescent="0.35">
      <c r="A101" s="4" t="s">
        <v>162</v>
      </c>
      <c r="B101" s="22" t="s">
        <v>38</v>
      </c>
      <c r="C101" s="106">
        <v>88</v>
      </c>
      <c r="D101" s="106"/>
      <c r="E101" s="106"/>
      <c r="F101" s="106"/>
      <c r="G101" s="106"/>
      <c r="H101" s="107"/>
    </row>
    <row r="102" spans="1:12" x14ac:dyDescent="0.35">
      <c r="A102" s="4" t="s">
        <v>163</v>
      </c>
      <c r="B102" s="22" t="s">
        <v>39</v>
      </c>
      <c r="C102" s="106">
        <v>39</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8</v>
      </c>
      <c r="D110" s="28" t="s">
        <v>57</v>
      </c>
      <c r="E110" s="28">
        <f>INT((I110-C110*365)/30.42)</f>
        <v>4</v>
      </c>
      <c r="F110" s="28" t="s">
        <v>58</v>
      </c>
      <c r="G110" s="28">
        <f>ABS(INT(I110-C110*365-E110*30.42))</f>
        <v>17</v>
      </c>
      <c r="H110" s="29" t="s">
        <v>59</v>
      </c>
      <c r="I110">
        <f>K110/J110</f>
        <v>3059.214780487805</v>
      </c>
      <c r="J110">
        <f>SUM(J113:J116,J118,J120:J135)</f>
        <v>820</v>
      </c>
      <c r="K110">
        <f>SUM(K113:K116,K118,K120:K135)</f>
        <v>2508556.12</v>
      </c>
      <c r="L110">
        <f>SUM(K113:K116,K118,K120:K135)</f>
        <v>2508556.12</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12</v>
      </c>
      <c r="D113" s="7" t="s">
        <v>57</v>
      </c>
      <c r="E113" s="7">
        <v>11</v>
      </c>
      <c r="F113" s="7" t="s">
        <v>58</v>
      </c>
      <c r="G113" s="7">
        <v>15</v>
      </c>
      <c r="H113" s="8" t="s">
        <v>59</v>
      </c>
      <c r="I113">
        <f>(C113*365)+(E113*30.42)+G113</f>
        <v>4729.62</v>
      </c>
      <c r="J113">
        <f t="shared" ref="J113:J133" si="0">C57</f>
        <v>249</v>
      </c>
      <c r="K113">
        <f>I113*J113</f>
        <v>1177675.3799999999</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5</v>
      </c>
      <c r="D115" s="7" t="s">
        <v>57</v>
      </c>
      <c r="E115" s="7">
        <v>8</v>
      </c>
      <c r="F115" s="7" t="s">
        <v>58</v>
      </c>
      <c r="G115" s="7">
        <v>6</v>
      </c>
      <c r="H115" s="8" t="s">
        <v>59</v>
      </c>
      <c r="I115">
        <f t="shared" si="1"/>
        <v>2074.36</v>
      </c>
      <c r="J115">
        <f t="shared" si="0"/>
        <v>46</v>
      </c>
      <c r="K115">
        <f t="shared" si="2"/>
        <v>95420.560000000012</v>
      </c>
    </row>
    <row r="116" spans="1:11" x14ac:dyDescent="0.35">
      <c r="A116" s="4" t="s">
        <v>169</v>
      </c>
      <c r="B116" s="5" t="s">
        <v>256</v>
      </c>
      <c r="C116" s="6">
        <v>6</v>
      </c>
      <c r="D116" s="7" t="s">
        <v>57</v>
      </c>
      <c r="E116" s="7">
        <v>11</v>
      </c>
      <c r="F116" s="7" t="s">
        <v>58</v>
      </c>
      <c r="G116" s="7">
        <v>28</v>
      </c>
      <c r="H116" s="8" t="s">
        <v>59</v>
      </c>
      <c r="I116">
        <f t="shared" si="1"/>
        <v>2552.62</v>
      </c>
      <c r="J116">
        <f t="shared" si="0"/>
        <v>46</v>
      </c>
      <c r="K116">
        <f t="shared" si="2"/>
        <v>117420.51999999999</v>
      </c>
    </row>
    <row r="117" spans="1:11" x14ac:dyDescent="0.35">
      <c r="A117" s="39" t="s">
        <v>257</v>
      </c>
      <c r="B117" s="5" t="s">
        <v>258</v>
      </c>
      <c r="C117" s="6">
        <v>5</v>
      </c>
      <c r="D117" s="7" t="s">
        <v>57</v>
      </c>
      <c r="E117" s="7">
        <v>7</v>
      </c>
      <c r="F117" s="7" t="s">
        <v>58</v>
      </c>
      <c r="G117" s="7">
        <v>15</v>
      </c>
      <c r="H117" s="8" t="s">
        <v>59</v>
      </c>
      <c r="I117">
        <f t="shared" si="1"/>
        <v>2052.94</v>
      </c>
      <c r="J117">
        <f t="shared" si="0"/>
        <v>2</v>
      </c>
      <c r="K117">
        <f t="shared" si="2"/>
        <v>4105.88</v>
      </c>
    </row>
    <row r="118" spans="1:11" ht="31" x14ac:dyDescent="0.35">
      <c r="A118" s="39" t="s">
        <v>170</v>
      </c>
      <c r="B118" s="41" t="s">
        <v>251</v>
      </c>
      <c r="C118" s="6"/>
      <c r="D118" s="7" t="s">
        <v>57</v>
      </c>
      <c r="E118" s="7"/>
      <c r="F118" s="7" t="s">
        <v>58</v>
      </c>
      <c r="G118" s="7"/>
      <c r="H118" s="8" t="s">
        <v>59</v>
      </c>
      <c r="I118">
        <f t="shared" si="1"/>
        <v>0</v>
      </c>
      <c r="J118">
        <f t="shared" si="0"/>
        <v>0</v>
      </c>
      <c r="K118">
        <f t="shared" si="2"/>
        <v>0</v>
      </c>
    </row>
    <row r="119" spans="1:11" x14ac:dyDescent="0.35">
      <c r="A119" s="39" t="s">
        <v>259</v>
      </c>
      <c r="B119" s="41" t="s">
        <v>260</v>
      </c>
      <c r="C119" s="6"/>
      <c r="D119" s="7" t="s">
        <v>57</v>
      </c>
      <c r="E119" s="7"/>
      <c r="F119" s="7" t="s">
        <v>58</v>
      </c>
      <c r="G119" s="7"/>
      <c r="H119" s="8" t="s">
        <v>59</v>
      </c>
      <c r="I119">
        <f t="shared" si="1"/>
        <v>0</v>
      </c>
      <c r="J119">
        <f t="shared" si="0"/>
        <v>0</v>
      </c>
      <c r="K119">
        <f t="shared" si="2"/>
        <v>0</v>
      </c>
    </row>
    <row r="120" spans="1:11" x14ac:dyDescent="0.35">
      <c r="A120" s="39" t="s">
        <v>171</v>
      </c>
      <c r="B120" s="40" t="s">
        <v>5</v>
      </c>
      <c r="C120" s="6">
        <v>4</v>
      </c>
      <c r="D120" s="7" t="s">
        <v>57</v>
      </c>
      <c r="E120" s="7">
        <v>9</v>
      </c>
      <c r="F120" s="7" t="s">
        <v>58</v>
      </c>
      <c r="G120" s="7">
        <v>27</v>
      </c>
      <c r="H120" s="8" t="s">
        <v>59</v>
      </c>
      <c r="I120">
        <f t="shared" si="1"/>
        <v>1760.78</v>
      </c>
      <c r="J120">
        <f t="shared" si="0"/>
        <v>7</v>
      </c>
      <c r="K120">
        <f t="shared" si="2"/>
        <v>12325.46</v>
      </c>
    </row>
    <row r="121" spans="1:11" x14ac:dyDescent="0.35">
      <c r="A121" s="39" t="s">
        <v>172</v>
      </c>
      <c r="B121" s="40" t="s">
        <v>6</v>
      </c>
      <c r="C121" s="6">
        <v>5</v>
      </c>
      <c r="D121" s="7" t="s">
        <v>57</v>
      </c>
      <c r="E121" s="7">
        <v>1</v>
      </c>
      <c r="F121" s="7" t="s">
        <v>58</v>
      </c>
      <c r="G121" s="7">
        <v>9</v>
      </c>
      <c r="H121" s="8" t="s">
        <v>59</v>
      </c>
      <c r="I121">
        <f t="shared" si="1"/>
        <v>1864.42</v>
      </c>
      <c r="J121">
        <f t="shared" si="0"/>
        <v>54</v>
      </c>
      <c r="K121">
        <f t="shared" si="2"/>
        <v>100678.68000000001</v>
      </c>
    </row>
    <row r="122" spans="1:11" s="2" customFormat="1" x14ac:dyDescent="0.35">
      <c r="A122" s="39" t="s">
        <v>173</v>
      </c>
      <c r="B122" s="40" t="s">
        <v>7</v>
      </c>
      <c r="C122" s="6">
        <v>3</v>
      </c>
      <c r="D122" s="7" t="s">
        <v>57</v>
      </c>
      <c r="E122" s="7">
        <v>9</v>
      </c>
      <c r="F122" s="7" t="s">
        <v>58</v>
      </c>
      <c r="G122" s="7"/>
      <c r="H122" s="8" t="s">
        <v>59</v>
      </c>
      <c r="I122">
        <f t="shared" si="1"/>
        <v>1368.78</v>
      </c>
      <c r="J122">
        <f t="shared" si="0"/>
        <v>94</v>
      </c>
      <c r="K122">
        <f t="shared" si="2"/>
        <v>128665.31999999999</v>
      </c>
    </row>
    <row r="123" spans="1:11" x14ac:dyDescent="0.35">
      <c r="A123" s="39" t="s">
        <v>174</v>
      </c>
      <c r="B123" s="40" t="s">
        <v>8</v>
      </c>
      <c r="C123" s="6">
        <v>5</v>
      </c>
      <c r="D123" s="7" t="s">
        <v>57</v>
      </c>
      <c r="E123" s="7">
        <v>6</v>
      </c>
      <c r="F123" s="7" t="s">
        <v>58</v>
      </c>
      <c r="G123" s="7"/>
      <c r="H123" s="8" t="s">
        <v>59</v>
      </c>
      <c r="I123">
        <f t="shared" si="1"/>
        <v>2007.52</v>
      </c>
      <c r="J123">
        <f t="shared" si="0"/>
        <v>1</v>
      </c>
      <c r="K123">
        <f t="shared" si="2"/>
        <v>2007.52</v>
      </c>
    </row>
    <row r="124" spans="1:11" x14ac:dyDescent="0.35">
      <c r="A124" s="39" t="s">
        <v>175</v>
      </c>
      <c r="B124" s="40" t="s">
        <v>9</v>
      </c>
      <c r="C124" s="6">
        <v>9</v>
      </c>
      <c r="D124" s="7" t="s">
        <v>57</v>
      </c>
      <c r="E124" s="7">
        <v>1</v>
      </c>
      <c r="F124" s="7" t="s">
        <v>58</v>
      </c>
      <c r="G124" s="7">
        <v>3</v>
      </c>
      <c r="H124" s="8" t="s">
        <v>59</v>
      </c>
      <c r="I124">
        <f t="shared" si="1"/>
        <v>3318.42</v>
      </c>
      <c r="J124">
        <f t="shared" si="0"/>
        <v>9</v>
      </c>
      <c r="K124">
        <f t="shared" si="2"/>
        <v>29865.78</v>
      </c>
    </row>
    <row r="125" spans="1:11" x14ac:dyDescent="0.35">
      <c r="A125" s="39" t="s">
        <v>176</v>
      </c>
      <c r="B125" s="40" t="s">
        <v>10</v>
      </c>
      <c r="C125" s="6">
        <v>5</v>
      </c>
      <c r="D125" s="7" t="s">
        <v>57</v>
      </c>
      <c r="E125" s="7">
        <v>2</v>
      </c>
      <c r="F125" s="7" t="s">
        <v>58</v>
      </c>
      <c r="G125" s="7">
        <v>25</v>
      </c>
      <c r="H125" s="8" t="s">
        <v>59</v>
      </c>
      <c r="I125">
        <f t="shared" si="1"/>
        <v>1910.84</v>
      </c>
      <c r="J125">
        <f t="shared" si="0"/>
        <v>30</v>
      </c>
      <c r="K125">
        <f t="shared" si="2"/>
        <v>57325.2</v>
      </c>
    </row>
    <row r="126" spans="1:11" x14ac:dyDescent="0.35">
      <c r="A126" s="39" t="s">
        <v>177</v>
      </c>
      <c r="B126" s="40" t="s">
        <v>11</v>
      </c>
      <c r="C126" s="6">
        <v>12</v>
      </c>
      <c r="D126" s="7" t="s">
        <v>57</v>
      </c>
      <c r="E126" s="7">
        <v>10</v>
      </c>
      <c r="F126" s="7" t="s">
        <v>58</v>
      </c>
      <c r="G126" s="7"/>
      <c r="H126" s="8" t="s">
        <v>59</v>
      </c>
      <c r="I126">
        <f t="shared" si="1"/>
        <v>4684.2</v>
      </c>
      <c r="J126">
        <f t="shared" si="0"/>
        <v>5</v>
      </c>
      <c r="K126">
        <f t="shared" si="2"/>
        <v>23421</v>
      </c>
    </row>
    <row r="127" spans="1:11" x14ac:dyDescent="0.35">
      <c r="A127" s="39" t="s">
        <v>178</v>
      </c>
      <c r="B127" s="40" t="s">
        <v>12</v>
      </c>
      <c r="C127" s="6">
        <v>4</v>
      </c>
      <c r="D127" s="7" t="s">
        <v>57</v>
      </c>
      <c r="E127" s="7">
        <v>5</v>
      </c>
      <c r="F127" s="7" t="s">
        <v>58</v>
      </c>
      <c r="G127" s="7"/>
      <c r="H127" s="8" t="s">
        <v>59</v>
      </c>
      <c r="I127">
        <f t="shared" si="1"/>
        <v>1612.1</v>
      </c>
      <c r="J127">
        <f t="shared" si="0"/>
        <v>1</v>
      </c>
      <c r="K127">
        <f t="shared" si="2"/>
        <v>1612.1</v>
      </c>
    </row>
    <row r="128" spans="1:11" x14ac:dyDescent="0.35">
      <c r="A128" s="39" t="s">
        <v>179</v>
      </c>
      <c r="B128" s="40" t="s">
        <v>13</v>
      </c>
      <c r="C128" s="6">
        <v>5</v>
      </c>
      <c r="D128" s="7" t="s">
        <v>57</v>
      </c>
      <c r="E128" s="7">
        <v>5</v>
      </c>
      <c r="F128" s="7" t="s">
        <v>58</v>
      </c>
      <c r="G128" s="7">
        <v>10</v>
      </c>
      <c r="H128" s="8" t="s">
        <v>59</v>
      </c>
      <c r="I128">
        <f t="shared" si="1"/>
        <v>1987.1</v>
      </c>
      <c r="J128">
        <f t="shared" si="0"/>
        <v>3</v>
      </c>
      <c r="K128">
        <f t="shared" si="2"/>
        <v>5961.2999999999993</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5</v>
      </c>
      <c r="D130" s="7" t="s">
        <v>57</v>
      </c>
      <c r="E130" s="7">
        <v>10</v>
      </c>
      <c r="F130" s="7" t="s">
        <v>58</v>
      </c>
      <c r="G130" s="7"/>
      <c r="H130" s="8" t="s">
        <v>59</v>
      </c>
      <c r="I130">
        <f t="shared" si="1"/>
        <v>2129.1999999999998</v>
      </c>
      <c r="J130">
        <f t="shared" si="0"/>
        <v>6</v>
      </c>
      <c r="K130">
        <f t="shared" si="2"/>
        <v>12775.199999999999</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9</v>
      </c>
      <c r="D133" s="7" t="s">
        <v>57</v>
      </c>
      <c r="E133" s="7">
        <v>1</v>
      </c>
      <c r="F133" s="7" t="s">
        <v>58</v>
      </c>
      <c r="G133" s="7">
        <v>6</v>
      </c>
      <c r="H133" s="8" t="s">
        <v>59</v>
      </c>
      <c r="I133">
        <f t="shared" si="1"/>
        <v>3321.42</v>
      </c>
      <c r="J133">
        <f t="shared" si="0"/>
        <v>181</v>
      </c>
      <c r="K133">
        <f t="shared" si="2"/>
        <v>601177.02</v>
      </c>
    </row>
    <row r="134" spans="1:12" ht="31" x14ac:dyDescent="0.35">
      <c r="A134" s="39"/>
      <c r="B134" s="41" t="s">
        <v>271</v>
      </c>
      <c r="C134" s="6">
        <v>2</v>
      </c>
      <c r="D134" s="7" t="s">
        <v>57</v>
      </c>
      <c r="E134" s="7"/>
      <c r="F134" s="7" t="s">
        <v>58</v>
      </c>
      <c r="G134" s="7">
        <v>15</v>
      </c>
      <c r="H134" s="8" t="s">
        <v>59</v>
      </c>
      <c r="I134">
        <f t="shared" ref="I134" si="3">(C134*365)+(E134*30.42)+G134</f>
        <v>745</v>
      </c>
      <c r="J134">
        <f>C80</f>
        <v>6</v>
      </c>
      <c r="K134">
        <f t="shared" ref="K134" si="4">I134*J134</f>
        <v>4470</v>
      </c>
    </row>
    <row r="135" spans="1:12" x14ac:dyDescent="0.35">
      <c r="A135" s="39" t="s">
        <v>234</v>
      </c>
      <c r="B135" s="40" t="s">
        <v>70</v>
      </c>
      <c r="C135" s="6">
        <v>4</v>
      </c>
      <c r="D135" s="7" t="s">
        <v>57</v>
      </c>
      <c r="E135" s="7">
        <v>7</v>
      </c>
      <c r="F135" s="7" t="s">
        <v>58</v>
      </c>
      <c r="G135" s="7">
        <v>7</v>
      </c>
      <c r="H135" s="8" t="s">
        <v>59</v>
      </c>
      <c r="I135">
        <f t="shared" si="1"/>
        <v>1679.94</v>
      </c>
      <c r="J135">
        <f t="shared" ref="J135" si="5">C81</f>
        <v>82</v>
      </c>
      <c r="K135">
        <f t="shared" si="2"/>
        <v>137755.08000000002</v>
      </c>
    </row>
    <row r="136" spans="1:12" x14ac:dyDescent="0.35">
      <c r="A136" s="4">
        <v>10</v>
      </c>
      <c r="B136" s="5" t="s">
        <v>43</v>
      </c>
      <c r="C136" s="27">
        <f>INT(I136/365)</f>
        <v>1</v>
      </c>
      <c r="D136" s="28" t="s">
        <v>57</v>
      </c>
      <c r="E136" s="28">
        <f>INT((I136-C136*365)/30.42)</f>
        <v>11</v>
      </c>
      <c r="F136" s="28" t="s">
        <v>58</v>
      </c>
      <c r="G136" s="28">
        <f>ABS(INT(I136-C136*365-E136*30.42))</f>
        <v>26</v>
      </c>
      <c r="H136" s="29" t="s">
        <v>59</v>
      </c>
      <c r="I136">
        <f>K136/J136</f>
        <v>725.74034146341478</v>
      </c>
      <c r="J136">
        <f>SUM(J138:J146)</f>
        <v>820</v>
      </c>
      <c r="K136">
        <f>SUM(K138:K146)</f>
        <v>595107.08000000007</v>
      </c>
      <c r="L136">
        <f>SUM(K138:K146)</f>
        <v>595107.08000000007</v>
      </c>
    </row>
    <row r="137" spans="1:12" x14ac:dyDescent="0.35">
      <c r="A137" s="4" t="s">
        <v>56</v>
      </c>
      <c r="B137" s="5" t="s">
        <v>84</v>
      </c>
      <c r="C137" s="6"/>
      <c r="D137" s="7"/>
      <c r="E137" s="7"/>
      <c r="F137" s="7"/>
      <c r="G137" s="7"/>
      <c r="H137" s="8"/>
    </row>
    <row r="138" spans="1:12" x14ac:dyDescent="0.35">
      <c r="A138" s="4" t="s">
        <v>85</v>
      </c>
      <c r="B138" s="5" t="s">
        <v>2</v>
      </c>
      <c r="C138" s="6">
        <v>3</v>
      </c>
      <c r="D138" s="7" t="s">
        <v>57</v>
      </c>
      <c r="E138" s="7">
        <v>1</v>
      </c>
      <c r="F138" s="7" t="s">
        <v>58</v>
      </c>
      <c r="G138" s="7">
        <v>1</v>
      </c>
      <c r="H138" s="8" t="s">
        <v>59</v>
      </c>
      <c r="I138">
        <f>(C138*365)+(E138*30.42)+G138</f>
        <v>1126.42</v>
      </c>
      <c r="J138">
        <f>J113</f>
        <v>249</v>
      </c>
      <c r="K138">
        <f>I138*J138</f>
        <v>280478.58</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v>1</v>
      </c>
      <c r="D140" s="7" t="s">
        <v>57</v>
      </c>
      <c r="E140" s="7">
        <v>4</v>
      </c>
      <c r="F140" s="7" t="s">
        <v>58</v>
      </c>
      <c r="G140" s="7">
        <v>18</v>
      </c>
      <c r="H140" s="8" t="s">
        <v>59</v>
      </c>
      <c r="I140">
        <f t="shared" si="6"/>
        <v>504.68</v>
      </c>
      <c r="J140">
        <f>J115</f>
        <v>46</v>
      </c>
      <c r="K140">
        <f t="shared" ref="K140:K146" si="7">I140*J140</f>
        <v>23215.279999999999</v>
      </c>
    </row>
    <row r="141" spans="1:12" x14ac:dyDescent="0.35">
      <c r="A141" s="4" t="s">
        <v>98</v>
      </c>
      <c r="B141" s="5" t="s">
        <v>261</v>
      </c>
      <c r="C141" s="6">
        <v>1</v>
      </c>
      <c r="D141" s="7" t="s">
        <v>57</v>
      </c>
      <c r="E141" s="7">
        <v>3</v>
      </c>
      <c r="F141" s="7" t="s">
        <v>58</v>
      </c>
      <c r="G141" s="7">
        <v>24</v>
      </c>
      <c r="H141" s="8" t="s">
        <v>59</v>
      </c>
      <c r="I141">
        <f t="shared" si="6"/>
        <v>480.26</v>
      </c>
      <c r="J141">
        <f>J116</f>
        <v>46</v>
      </c>
      <c r="K141">
        <f t="shared" si="7"/>
        <v>22091.96</v>
      </c>
    </row>
    <row r="142" spans="1:12" ht="31" x14ac:dyDescent="0.35">
      <c r="A142" s="4" t="s">
        <v>99</v>
      </c>
      <c r="B142" s="11" t="s">
        <v>106</v>
      </c>
      <c r="C142" s="6"/>
      <c r="D142" s="7" t="s">
        <v>57</v>
      </c>
      <c r="E142" s="7"/>
      <c r="F142" s="7" t="s">
        <v>58</v>
      </c>
      <c r="G142" s="7"/>
      <c r="H142" s="8" t="s">
        <v>59</v>
      </c>
      <c r="I142">
        <f t="shared" si="6"/>
        <v>0</v>
      </c>
      <c r="J142">
        <f>J118</f>
        <v>0</v>
      </c>
      <c r="K142">
        <f t="shared" si="7"/>
        <v>0</v>
      </c>
    </row>
    <row r="143" spans="1:12" x14ac:dyDescent="0.35">
      <c r="A143" s="4" t="s">
        <v>100</v>
      </c>
      <c r="B143" s="5" t="s">
        <v>5</v>
      </c>
      <c r="C143" s="6"/>
      <c r="D143" s="7" t="s">
        <v>57</v>
      </c>
      <c r="E143" s="7">
        <v>11</v>
      </c>
      <c r="F143" s="7" t="s">
        <v>58</v>
      </c>
      <c r="G143" s="7">
        <v>16</v>
      </c>
      <c r="H143" s="8" t="s">
        <v>59</v>
      </c>
      <c r="I143">
        <f t="shared" si="6"/>
        <v>350.62</v>
      </c>
      <c r="J143">
        <f>J120</f>
        <v>7</v>
      </c>
      <c r="K143">
        <f t="shared" si="7"/>
        <v>2454.34</v>
      </c>
    </row>
    <row r="144" spans="1:12" x14ac:dyDescent="0.35">
      <c r="A144" s="4" t="s">
        <v>101</v>
      </c>
      <c r="B144" s="5" t="s">
        <v>6</v>
      </c>
      <c r="C144" s="6"/>
      <c r="D144" s="7" t="s">
        <v>57</v>
      </c>
      <c r="E144" s="7">
        <v>10</v>
      </c>
      <c r="F144" s="7" t="s">
        <v>58</v>
      </c>
      <c r="G144" s="7">
        <v>8</v>
      </c>
      <c r="H144" s="8" t="s">
        <v>59</v>
      </c>
      <c r="I144">
        <f t="shared" si="6"/>
        <v>312.20000000000005</v>
      </c>
      <c r="J144">
        <f>J121</f>
        <v>54</v>
      </c>
      <c r="K144">
        <f t="shared" si="7"/>
        <v>16858.800000000003</v>
      </c>
    </row>
    <row r="145" spans="1:12" x14ac:dyDescent="0.35">
      <c r="A145" s="4" t="s">
        <v>102</v>
      </c>
      <c r="B145" s="5" t="s">
        <v>7</v>
      </c>
      <c r="C145" s="6"/>
      <c r="D145" s="7" t="s">
        <v>57</v>
      </c>
      <c r="E145" s="7">
        <v>9</v>
      </c>
      <c r="F145" s="7" t="s">
        <v>58</v>
      </c>
      <c r="G145" s="7"/>
      <c r="H145" s="8" t="s">
        <v>59</v>
      </c>
      <c r="I145">
        <f t="shared" si="6"/>
        <v>273.78000000000003</v>
      </c>
      <c r="J145">
        <f>J122</f>
        <v>94</v>
      </c>
      <c r="K145">
        <f t="shared" si="7"/>
        <v>25735.320000000003</v>
      </c>
    </row>
    <row r="146" spans="1:12" x14ac:dyDescent="0.35">
      <c r="A146" s="4" t="s">
        <v>103</v>
      </c>
      <c r="B146" s="5" t="s">
        <v>70</v>
      </c>
      <c r="C146" s="6">
        <v>1</v>
      </c>
      <c r="D146" s="7" t="s">
        <v>57</v>
      </c>
      <c r="E146" s="7">
        <v>10</v>
      </c>
      <c r="F146" s="7" t="s">
        <v>58</v>
      </c>
      <c r="G146" s="7">
        <v>23</v>
      </c>
      <c r="H146" s="8" t="s">
        <v>59</v>
      </c>
      <c r="I146">
        <f t="shared" si="6"/>
        <v>692.2</v>
      </c>
      <c r="J146">
        <f>SUM(J123:J135)</f>
        <v>324</v>
      </c>
      <c r="K146">
        <f t="shared" si="7"/>
        <v>224272.80000000002</v>
      </c>
    </row>
    <row r="147" spans="1:12" x14ac:dyDescent="0.35">
      <c r="A147" s="4">
        <v>11</v>
      </c>
      <c r="B147" s="5" t="s">
        <v>44</v>
      </c>
      <c r="C147" s="108">
        <v>921</v>
      </c>
      <c r="D147" s="106"/>
      <c r="E147" s="106"/>
      <c r="F147" s="106"/>
      <c r="G147" s="106"/>
      <c r="H147" s="107"/>
    </row>
    <row r="148" spans="1:12" x14ac:dyDescent="0.35">
      <c r="A148" s="4">
        <v>12</v>
      </c>
      <c r="B148" s="5" t="s">
        <v>45</v>
      </c>
      <c r="C148" s="27">
        <f>INT(I148/365)</f>
        <v>2</v>
      </c>
      <c r="D148" s="28" t="s">
        <v>57</v>
      </c>
      <c r="E148" s="28">
        <f>INT((I148-C148*365)/30.42)</f>
        <v>10</v>
      </c>
      <c r="F148" s="28" t="s">
        <v>58</v>
      </c>
      <c r="G148" s="28">
        <f>ABS(INT(I148-C148*365-E148*30.42))</f>
        <v>24</v>
      </c>
      <c r="H148" s="29" t="s">
        <v>59</v>
      </c>
      <c r="I148">
        <f>K148/J148</f>
        <v>1058.9093452380951</v>
      </c>
      <c r="J148">
        <f>SUM(J150:J153,J155,J157:J172)</f>
        <v>336</v>
      </c>
      <c r="K148">
        <f>SUM(K150:K153,K155,K157:K172)</f>
        <v>355793.53999999992</v>
      </c>
      <c r="L148">
        <f>SUM(K150:K172)</f>
        <v>355793.53999999992</v>
      </c>
    </row>
    <row r="149" spans="1:12" x14ac:dyDescent="0.35">
      <c r="A149" s="4" t="s">
        <v>182</v>
      </c>
      <c r="B149" s="5" t="s">
        <v>84</v>
      </c>
      <c r="C149" s="6"/>
      <c r="D149" s="7"/>
      <c r="E149" s="7"/>
      <c r="F149" s="7"/>
      <c r="G149" s="7"/>
      <c r="H149" s="8"/>
    </row>
    <row r="150" spans="1:12" x14ac:dyDescent="0.35">
      <c r="A150" s="4" t="s">
        <v>183</v>
      </c>
      <c r="B150" s="5" t="s">
        <v>2</v>
      </c>
      <c r="C150" s="6">
        <v>9</v>
      </c>
      <c r="D150" s="7" t="s">
        <v>57</v>
      </c>
      <c r="E150" s="7"/>
      <c r="F150" s="7" t="s">
        <v>58</v>
      </c>
      <c r="G150" s="7">
        <v>13</v>
      </c>
      <c r="H150" s="8" t="s">
        <v>59</v>
      </c>
      <c r="I150">
        <f>(C150*365)+(E150*30.42)+G150</f>
        <v>3298</v>
      </c>
      <c r="J150">
        <f t="shared" ref="J150:J170" si="8">C174</f>
        <v>15</v>
      </c>
      <c r="K150">
        <f>I150*J150</f>
        <v>49470</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0" si="10">I151*J151</f>
        <v>0</v>
      </c>
    </row>
    <row r="152" spans="1:12" x14ac:dyDescent="0.35">
      <c r="A152" s="4" t="s">
        <v>185</v>
      </c>
      <c r="B152" s="5" t="s">
        <v>4</v>
      </c>
      <c r="C152" s="6">
        <v>3</v>
      </c>
      <c r="D152" s="7" t="s">
        <v>57</v>
      </c>
      <c r="E152" s="7"/>
      <c r="F152" s="7" t="s">
        <v>58</v>
      </c>
      <c r="G152" s="7">
        <v>21</v>
      </c>
      <c r="H152" s="8" t="s">
        <v>59</v>
      </c>
      <c r="I152">
        <f t="shared" si="9"/>
        <v>1116</v>
      </c>
      <c r="J152">
        <f t="shared" si="8"/>
        <v>16</v>
      </c>
      <c r="K152">
        <f t="shared" si="10"/>
        <v>17856</v>
      </c>
    </row>
    <row r="153" spans="1:12" x14ac:dyDescent="0.35">
      <c r="A153" s="39" t="s">
        <v>186</v>
      </c>
      <c r="B153" s="40" t="s">
        <v>243</v>
      </c>
      <c r="C153" s="6">
        <v>4</v>
      </c>
      <c r="D153" s="7" t="s">
        <v>57</v>
      </c>
      <c r="E153" s="7">
        <v>7</v>
      </c>
      <c r="F153" s="7" t="s">
        <v>58</v>
      </c>
      <c r="G153" s="7">
        <v>28</v>
      </c>
      <c r="H153" s="8" t="s">
        <v>59</v>
      </c>
      <c r="I153">
        <f t="shared" si="9"/>
        <v>1700.94</v>
      </c>
      <c r="J153">
        <f t="shared" si="8"/>
        <v>12</v>
      </c>
      <c r="K153">
        <f t="shared" si="10"/>
        <v>20411.28</v>
      </c>
    </row>
    <row r="154" spans="1:12" x14ac:dyDescent="0.35">
      <c r="A154" s="39" t="s">
        <v>262</v>
      </c>
      <c r="B154" s="40" t="s">
        <v>249</v>
      </c>
      <c r="C154" s="6"/>
      <c r="D154" s="7" t="s">
        <v>57</v>
      </c>
      <c r="E154" s="7"/>
      <c r="F154" s="7" t="s">
        <v>58</v>
      </c>
      <c r="G154" s="7"/>
      <c r="H154" s="8" t="s">
        <v>59</v>
      </c>
      <c r="I154">
        <f t="shared" si="9"/>
        <v>0</v>
      </c>
      <c r="J154">
        <f t="shared" si="8"/>
        <v>0</v>
      </c>
      <c r="K154">
        <f t="shared" si="10"/>
        <v>0</v>
      </c>
    </row>
    <row r="155" spans="1:12" ht="31" x14ac:dyDescent="0.35">
      <c r="A155" s="39" t="s">
        <v>187</v>
      </c>
      <c r="B155" s="41" t="s">
        <v>263</v>
      </c>
      <c r="C155" s="6"/>
      <c r="D155" s="7" t="s">
        <v>57</v>
      </c>
      <c r="E155" s="7"/>
      <c r="F155" s="7" t="s">
        <v>58</v>
      </c>
      <c r="G155" s="7"/>
      <c r="H155" s="8" t="s">
        <v>59</v>
      </c>
      <c r="I155">
        <f t="shared" si="9"/>
        <v>0</v>
      </c>
      <c r="J155">
        <f t="shared" si="8"/>
        <v>0</v>
      </c>
      <c r="K155">
        <f t="shared" si="10"/>
        <v>0</v>
      </c>
    </row>
    <row r="156" spans="1:12" x14ac:dyDescent="0.35">
      <c r="A156" s="39" t="s">
        <v>264</v>
      </c>
      <c r="B156" s="41" t="s">
        <v>249</v>
      </c>
      <c r="C156" s="6"/>
      <c r="D156" s="7" t="s">
        <v>57</v>
      </c>
      <c r="E156" s="7"/>
      <c r="F156" s="7" t="s">
        <v>58</v>
      </c>
      <c r="G156" s="7"/>
      <c r="H156" s="8" t="s">
        <v>59</v>
      </c>
      <c r="I156">
        <f t="shared" si="9"/>
        <v>0</v>
      </c>
      <c r="J156">
        <f t="shared" si="8"/>
        <v>0</v>
      </c>
      <c r="K156">
        <f t="shared" si="10"/>
        <v>0</v>
      </c>
    </row>
    <row r="157" spans="1:12" x14ac:dyDescent="0.35">
      <c r="A157" s="39" t="s">
        <v>188</v>
      </c>
      <c r="B157" s="40" t="s">
        <v>5</v>
      </c>
      <c r="C157" s="6">
        <v>1</v>
      </c>
      <c r="D157" s="7" t="s">
        <v>57</v>
      </c>
      <c r="E157" s="7">
        <v>10</v>
      </c>
      <c r="F157" s="7" t="s">
        <v>58</v>
      </c>
      <c r="G157" s="7">
        <v>5</v>
      </c>
      <c r="H157" s="8" t="s">
        <v>59</v>
      </c>
      <c r="I157">
        <f t="shared" si="9"/>
        <v>674.2</v>
      </c>
      <c r="J157">
        <f t="shared" si="8"/>
        <v>12</v>
      </c>
      <c r="K157">
        <f t="shared" si="10"/>
        <v>8090.4000000000005</v>
      </c>
    </row>
    <row r="158" spans="1:12" x14ac:dyDescent="0.35">
      <c r="A158" s="39" t="s">
        <v>189</v>
      </c>
      <c r="B158" s="40" t="s">
        <v>6</v>
      </c>
      <c r="C158" s="6">
        <v>2</v>
      </c>
      <c r="D158" s="7" t="s">
        <v>57</v>
      </c>
      <c r="E158" s="7">
        <v>7</v>
      </c>
      <c r="F158" s="7" t="s">
        <v>58</v>
      </c>
      <c r="G158" s="7">
        <v>27</v>
      </c>
      <c r="H158" s="8" t="s">
        <v>59</v>
      </c>
      <c r="I158">
        <f t="shared" si="9"/>
        <v>969.94</v>
      </c>
      <c r="J158">
        <f t="shared" si="8"/>
        <v>41</v>
      </c>
      <c r="K158">
        <f t="shared" si="10"/>
        <v>39767.54</v>
      </c>
    </row>
    <row r="159" spans="1:12" x14ac:dyDescent="0.35">
      <c r="A159" s="39" t="s">
        <v>190</v>
      </c>
      <c r="B159" s="40" t="s">
        <v>7</v>
      </c>
      <c r="C159" s="6">
        <v>2</v>
      </c>
      <c r="D159" s="7" t="s">
        <v>57</v>
      </c>
      <c r="E159" s="7">
        <v>3</v>
      </c>
      <c r="F159" s="7" t="s">
        <v>58</v>
      </c>
      <c r="G159" s="7">
        <v>16</v>
      </c>
      <c r="H159" s="8" t="s">
        <v>59</v>
      </c>
      <c r="I159">
        <f t="shared" si="9"/>
        <v>837.26</v>
      </c>
      <c r="J159">
        <f t="shared" si="8"/>
        <v>80</v>
      </c>
      <c r="K159">
        <f t="shared" si="10"/>
        <v>66980.800000000003</v>
      </c>
    </row>
    <row r="160" spans="1:12" x14ac:dyDescent="0.35">
      <c r="A160" s="39" t="s">
        <v>191</v>
      </c>
      <c r="B160" s="40" t="s">
        <v>8</v>
      </c>
      <c r="C160" s="6"/>
      <c r="D160" s="7" t="s">
        <v>57</v>
      </c>
      <c r="E160" s="7"/>
      <c r="F160" s="7" t="s">
        <v>58</v>
      </c>
      <c r="G160" s="7"/>
      <c r="H160" s="8" t="s">
        <v>59</v>
      </c>
      <c r="I160">
        <f t="shared" si="9"/>
        <v>0</v>
      </c>
      <c r="J160">
        <f t="shared" si="8"/>
        <v>0</v>
      </c>
      <c r="K160">
        <f t="shared" si="10"/>
        <v>0</v>
      </c>
    </row>
    <row r="161" spans="1:11" x14ac:dyDescent="0.35">
      <c r="A161" s="39" t="s">
        <v>192</v>
      </c>
      <c r="B161" s="40" t="s">
        <v>9</v>
      </c>
      <c r="C161" s="6">
        <v>1</v>
      </c>
      <c r="D161" s="7" t="s">
        <v>57</v>
      </c>
      <c r="E161" s="7">
        <v>6</v>
      </c>
      <c r="F161" s="7" t="s">
        <v>58</v>
      </c>
      <c r="G161" s="7">
        <v>26</v>
      </c>
      <c r="H161" s="8" t="s">
        <v>59</v>
      </c>
      <c r="I161">
        <f t="shared" si="9"/>
        <v>573.52</v>
      </c>
      <c r="J161">
        <f t="shared" si="8"/>
        <v>1</v>
      </c>
      <c r="K161">
        <f t="shared" si="10"/>
        <v>573.52</v>
      </c>
    </row>
    <row r="162" spans="1:11" x14ac:dyDescent="0.35">
      <c r="A162" s="39" t="s">
        <v>193</v>
      </c>
      <c r="B162" s="40" t="s">
        <v>10</v>
      </c>
      <c r="C162" s="6">
        <v>3</v>
      </c>
      <c r="D162" s="7" t="s">
        <v>57</v>
      </c>
      <c r="E162" s="7">
        <v>3</v>
      </c>
      <c r="F162" s="7" t="s">
        <v>58</v>
      </c>
      <c r="G162" s="7">
        <v>4</v>
      </c>
      <c r="H162" s="8" t="s">
        <v>59</v>
      </c>
      <c r="I162">
        <f t="shared" si="9"/>
        <v>1190.26</v>
      </c>
      <c r="J162">
        <f t="shared" si="8"/>
        <v>14</v>
      </c>
      <c r="K162">
        <f t="shared" si="10"/>
        <v>16663.64</v>
      </c>
    </row>
    <row r="163" spans="1:11" x14ac:dyDescent="0.35">
      <c r="A163" s="39" t="s">
        <v>194</v>
      </c>
      <c r="B163" s="40" t="s">
        <v>11</v>
      </c>
      <c r="C163" s="6"/>
      <c r="D163" s="7" t="s">
        <v>57</v>
      </c>
      <c r="E163" s="7"/>
      <c r="F163" s="7" t="s">
        <v>58</v>
      </c>
      <c r="G163" s="7"/>
      <c r="H163" s="8" t="s">
        <v>59</v>
      </c>
      <c r="I163">
        <f t="shared" si="9"/>
        <v>0</v>
      </c>
      <c r="J163">
        <f t="shared" si="8"/>
        <v>1</v>
      </c>
      <c r="K163">
        <f t="shared" si="10"/>
        <v>0</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c r="D165" s="7" t="s">
        <v>57</v>
      </c>
      <c r="E165" s="7">
        <v>8</v>
      </c>
      <c r="F165" s="7" t="s">
        <v>58</v>
      </c>
      <c r="G165" s="7">
        <v>22</v>
      </c>
      <c r="H165" s="8" t="s">
        <v>59</v>
      </c>
      <c r="I165">
        <f>(C165*365)+(E165*30.42)+G165</f>
        <v>265.36</v>
      </c>
      <c r="J165">
        <f t="shared" si="8"/>
        <v>4</v>
      </c>
      <c r="K165">
        <f t="shared" si="10"/>
        <v>1061.44</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v>4</v>
      </c>
      <c r="D167" s="7" t="s">
        <v>57</v>
      </c>
      <c r="E167" s="7">
        <v>6</v>
      </c>
      <c r="F167" s="7" t="s">
        <v>58</v>
      </c>
      <c r="G167" s="7">
        <v>24</v>
      </c>
      <c r="H167" s="8" t="s">
        <v>59</v>
      </c>
      <c r="I167">
        <f t="shared" si="11"/>
        <v>1666.52</v>
      </c>
      <c r="J167">
        <f t="shared" si="8"/>
        <v>1</v>
      </c>
      <c r="K167">
        <f t="shared" si="10"/>
        <v>1666.52</v>
      </c>
    </row>
    <row r="168" spans="1:11" x14ac:dyDescent="0.35">
      <c r="A168" s="39" t="s">
        <v>235</v>
      </c>
      <c r="B168" s="41" t="s">
        <v>216</v>
      </c>
      <c r="C168" s="6"/>
      <c r="D168" s="7" t="s">
        <v>57</v>
      </c>
      <c r="E168" s="7"/>
      <c r="F168" s="7" t="s">
        <v>58</v>
      </c>
      <c r="G168" s="7"/>
      <c r="H168" s="8" t="s">
        <v>59</v>
      </c>
      <c r="I168">
        <f t="shared" si="11"/>
        <v>0</v>
      </c>
      <c r="J168">
        <f t="shared" si="8"/>
        <v>0</v>
      </c>
      <c r="K168">
        <f t="shared" si="10"/>
        <v>0</v>
      </c>
    </row>
    <row r="169" spans="1:11" ht="31" x14ac:dyDescent="0.35">
      <c r="A169" s="39" t="s">
        <v>236</v>
      </c>
      <c r="B169" s="41" t="s">
        <v>221</v>
      </c>
      <c r="C169" s="6"/>
      <c r="D169" s="7" t="s">
        <v>57</v>
      </c>
      <c r="E169" s="7"/>
      <c r="F169" s="7" t="s">
        <v>58</v>
      </c>
      <c r="G169" s="7"/>
      <c r="H169" s="8" t="s">
        <v>59</v>
      </c>
      <c r="I169">
        <f t="shared" si="11"/>
        <v>0</v>
      </c>
      <c r="J169">
        <f t="shared" si="8"/>
        <v>0</v>
      </c>
      <c r="K169">
        <f t="shared" si="10"/>
        <v>0</v>
      </c>
    </row>
    <row r="170" spans="1:11" ht="31" x14ac:dyDescent="0.35">
      <c r="A170" s="39" t="s">
        <v>237</v>
      </c>
      <c r="B170" s="41" t="s">
        <v>69</v>
      </c>
      <c r="C170" s="6">
        <v>4</v>
      </c>
      <c r="D170" s="7" t="s">
        <v>57</v>
      </c>
      <c r="E170" s="7">
        <v>5</v>
      </c>
      <c r="F170" s="7" t="s">
        <v>58</v>
      </c>
      <c r="G170" s="7">
        <v>19</v>
      </c>
      <c r="H170" s="8" t="s">
        <v>59</v>
      </c>
      <c r="I170">
        <f t="shared" si="11"/>
        <v>1631.1</v>
      </c>
      <c r="J170">
        <f t="shared" si="8"/>
        <v>48</v>
      </c>
      <c r="K170">
        <f t="shared" si="10"/>
        <v>78292.799999999988</v>
      </c>
    </row>
    <row r="171" spans="1:11" ht="31" x14ac:dyDescent="0.35">
      <c r="A171" s="39" t="s">
        <v>238</v>
      </c>
      <c r="B171" s="41" t="s">
        <v>271</v>
      </c>
      <c r="C171" s="6">
        <v>1</v>
      </c>
      <c r="D171" s="7" t="s">
        <v>57</v>
      </c>
      <c r="E171" s="7">
        <v>4</v>
      </c>
      <c r="F171" s="7" t="s">
        <v>58</v>
      </c>
      <c r="G171" s="7">
        <v>29</v>
      </c>
      <c r="H171" s="8" t="s">
        <v>59</v>
      </c>
      <c r="I171">
        <f t="shared" ref="I171" si="12">(C171*365)+(E171*30.42)+G171</f>
        <v>515.68000000000006</v>
      </c>
      <c r="J171">
        <f t="shared" ref="J171:J172" si="13">C195</f>
        <v>12</v>
      </c>
      <c r="K171">
        <f t="shared" ref="K171:K172" si="14">I171*J171</f>
        <v>6188.1600000000008</v>
      </c>
    </row>
    <row r="172" spans="1:11" x14ac:dyDescent="0.35">
      <c r="A172" s="39" t="s">
        <v>273</v>
      </c>
      <c r="B172" s="40" t="s">
        <v>70</v>
      </c>
      <c r="C172" s="6">
        <v>1</v>
      </c>
      <c r="D172" s="7" t="s">
        <v>57</v>
      </c>
      <c r="E172" s="7">
        <v>8</v>
      </c>
      <c r="F172" s="7" t="s">
        <v>58</v>
      </c>
      <c r="G172" s="7">
        <v>9</v>
      </c>
      <c r="H172" s="8" t="s">
        <v>59</v>
      </c>
      <c r="I172">
        <f t="shared" si="11"/>
        <v>617.36</v>
      </c>
      <c r="J172">
        <f t="shared" si="13"/>
        <v>79</v>
      </c>
      <c r="K172">
        <f t="shared" si="14"/>
        <v>48771.44</v>
      </c>
    </row>
    <row r="173" spans="1:11" x14ac:dyDescent="0.35">
      <c r="A173" s="4">
        <v>13</v>
      </c>
      <c r="B173" s="5" t="s">
        <v>87</v>
      </c>
      <c r="C173" s="109">
        <f>SUM(C174:H177,C179,C181:H196)</f>
        <v>336</v>
      </c>
      <c r="D173" s="110"/>
      <c r="E173" s="110"/>
      <c r="F173" s="110"/>
      <c r="G173" s="110"/>
      <c r="H173" s="111"/>
      <c r="I173" s="30">
        <f>C39</f>
        <v>0</v>
      </c>
    </row>
    <row r="174" spans="1:11" x14ac:dyDescent="0.35">
      <c r="A174" s="4" t="s">
        <v>68</v>
      </c>
      <c r="B174" s="5" t="s">
        <v>2</v>
      </c>
      <c r="C174" s="115">
        <v>15</v>
      </c>
      <c r="D174" s="115"/>
      <c r="E174" s="115"/>
      <c r="F174" s="115"/>
      <c r="G174" s="115"/>
      <c r="H174" s="115"/>
      <c r="J174" t="s">
        <v>296</v>
      </c>
    </row>
    <row r="175" spans="1:11" x14ac:dyDescent="0.35">
      <c r="A175" s="4" t="s">
        <v>199</v>
      </c>
      <c r="B175" s="5" t="s">
        <v>3</v>
      </c>
      <c r="C175" s="115"/>
      <c r="D175" s="115"/>
      <c r="E175" s="115"/>
      <c r="F175" s="115"/>
      <c r="G175" s="115"/>
      <c r="H175" s="115"/>
    </row>
    <row r="176" spans="1:11" x14ac:dyDescent="0.35">
      <c r="A176" s="4" t="s">
        <v>200</v>
      </c>
      <c r="B176" s="5" t="s">
        <v>4</v>
      </c>
      <c r="C176" s="115">
        <v>16</v>
      </c>
      <c r="D176" s="115"/>
      <c r="E176" s="115"/>
      <c r="F176" s="115"/>
      <c r="G176" s="115"/>
      <c r="H176" s="115"/>
    </row>
    <row r="177" spans="1:8" x14ac:dyDescent="0.35">
      <c r="A177" s="39" t="s">
        <v>201</v>
      </c>
      <c r="B177" s="40" t="s">
        <v>243</v>
      </c>
      <c r="C177" s="115">
        <v>12</v>
      </c>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v>12</v>
      </c>
      <c r="D181" s="115"/>
      <c r="E181" s="115"/>
      <c r="F181" s="115"/>
      <c r="G181" s="115"/>
      <c r="H181" s="115"/>
    </row>
    <row r="182" spans="1:8" x14ac:dyDescent="0.35">
      <c r="A182" s="39" t="s">
        <v>204</v>
      </c>
      <c r="B182" s="40" t="s">
        <v>6</v>
      </c>
      <c r="C182" s="115">
        <v>41</v>
      </c>
      <c r="D182" s="115"/>
      <c r="E182" s="115"/>
      <c r="F182" s="115"/>
      <c r="G182" s="115"/>
      <c r="H182" s="115"/>
    </row>
    <row r="183" spans="1:8" x14ac:dyDescent="0.35">
      <c r="A183" s="39" t="s">
        <v>205</v>
      </c>
      <c r="B183" s="40" t="s">
        <v>7</v>
      </c>
      <c r="C183" s="115">
        <v>80</v>
      </c>
      <c r="D183" s="115"/>
      <c r="E183" s="115"/>
      <c r="F183" s="115"/>
      <c r="G183" s="115"/>
      <c r="H183" s="115"/>
    </row>
    <row r="184" spans="1:8" x14ac:dyDescent="0.35">
      <c r="A184" s="39" t="s">
        <v>206</v>
      </c>
      <c r="B184" s="40" t="s">
        <v>8</v>
      </c>
      <c r="C184" s="115"/>
      <c r="D184" s="115"/>
      <c r="E184" s="115"/>
      <c r="F184" s="115"/>
      <c r="G184" s="115"/>
      <c r="H184" s="115"/>
    </row>
    <row r="185" spans="1:8" x14ac:dyDescent="0.35">
      <c r="A185" s="39" t="s">
        <v>207</v>
      </c>
      <c r="B185" s="40" t="s">
        <v>9</v>
      </c>
      <c r="C185" s="115">
        <v>1</v>
      </c>
      <c r="D185" s="115"/>
      <c r="E185" s="115"/>
      <c r="F185" s="115"/>
      <c r="G185" s="115"/>
      <c r="H185" s="115"/>
    </row>
    <row r="186" spans="1:8" x14ac:dyDescent="0.35">
      <c r="A186" s="39" t="s">
        <v>208</v>
      </c>
      <c r="B186" s="40" t="s">
        <v>10</v>
      </c>
      <c r="C186" s="115">
        <v>14</v>
      </c>
      <c r="D186" s="115"/>
      <c r="E186" s="115"/>
      <c r="F186" s="115"/>
      <c r="G186" s="115"/>
      <c r="H186" s="115"/>
    </row>
    <row r="187" spans="1:8" x14ac:dyDescent="0.35">
      <c r="A187" s="39" t="s">
        <v>209</v>
      </c>
      <c r="B187" s="40" t="s">
        <v>11</v>
      </c>
      <c r="C187" s="115">
        <v>1</v>
      </c>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v>4</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v>1</v>
      </c>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48</v>
      </c>
      <c r="D194" s="115"/>
      <c r="E194" s="115"/>
      <c r="F194" s="115"/>
      <c r="G194" s="115"/>
      <c r="H194" s="115"/>
    </row>
    <row r="195" spans="1:8" ht="31" x14ac:dyDescent="0.35">
      <c r="A195" s="39" t="s">
        <v>242</v>
      </c>
      <c r="B195" s="41" t="s">
        <v>271</v>
      </c>
      <c r="C195" s="115">
        <v>12</v>
      </c>
      <c r="D195" s="115"/>
      <c r="E195" s="115"/>
      <c r="F195" s="115"/>
      <c r="G195" s="115"/>
      <c r="H195" s="115"/>
    </row>
    <row r="196" spans="1:8" x14ac:dyDescent="0.35">
      <c r="A196" s="39" t="s">
        <v>275</v>
      </c>
      <c r="B196" s="40" t="s">
        <v>70</v>
      </c>
      <c r="C196" s="115">
        <v>79</v>
      </c>
      <c r="D196" s="115"/>
      <c r="E196" s="115"/>
      <c r="F196" s="115"/>
      <c r="G196" s="115"/>
      <c r="H196" s="115"/>
    </row>
    <row r="197" spans="1:8" x14ac:dyDescent="0.35">
      <c r="A197">
        <v>14</v>
      </c>
      <c r="B197" s="47" t="s">
        <v>24</v>
      </c>
      <c r="C197" s="116">
        <v>2</v>
      </c>
      <c r="D197" s="117"/>
      <c r="E197" s="117"/>
      <c r="F197" s="117"/>
      <c r="G197" s="117"/>
      <c r="H197" s="117"/>
    </row>
  </sheetData>
  <mergeCells count="124">
    <mergeCell ref="C195:H195"/>
    <mergeCell ref="C147:H147"/>
    <mergeCell ref="C175:H175"/>
    <mergeCell ref="C176:H176"/>
    <mergeCell ref="C177:H177"/>
    <mergeCell ref="C178:H178"/>
    <mergeCell ref="C179:H179"/>
    <mergeCell ref="C173:H173"/>
    <mergeCell ref="C174:H174"/>
    <mergeCell ref="C190:H190"/>
    <mergeCell ref="C185:H185"/>
    <mergeCell ref="C186:H186"/>
    <mergeCell ref="C187:H187"/>
    <mergeCell ref="C188:H188"/>
    <mergeCell ref="C189:H189"/>
    <mergeCell ref="C180:H180"/>
    <mergeCell ref="C181:H181"/>
    <mergeCell ref="C182:H182"/>
    <mergeCell ref="C183:H183"/>
    <mergeCell ref="C184:H184"/>
    <mergeCell ref="C109:H109"/>
    <mergeCell ref="C38:H38"/>
    <mergeCell ref="C26:H26"/>
    <mergeCell ref="C27:H27"/>
    <mergeCell ref="C28:H28"/>
    <mergeCell ref="C29:H29"/>
    <mergeCell ref="C30:H30"/>
    <mergeCell ref="C75:H75"/>
    <mergeCell ref="C64:H64"/>
    <mergeCell ref="C65:H65"/>
    <mergeCell ref="C66:H66"/>
    <mergeCell ref="C36:H36"/>
    <mergeCell ref="C95:H95"/>
    <mergeCell ref="C96:H96"/>
    <mergeCell ref="C98:H98"/>
    <mergeCell ref="C99:H99"/>
    <mergeCell ref="C100:H100"/>
    <mergeCell ref="C84:H84"/>
    <mergeCell ref="C85:H85"/>
    <mergeCell ref="C79:H79"/>
    <mergeCell ref="C106:H106"/>
    <mergeCell ref="C107:H107"/>
    <mergeCell ref="C101:H101"/>
    <mergeCell ref="C48:H48"/>
    <mergeCell ref="C102:H102"/>
    <mergeCell ref="C103:H103"/>
    <mergeCell ref="C104:H104"/>
    <mergeCell ref="C105:H105"/>
    <mergeCell ref="C108:H108"/>
    <mergeCell ref="C70:H70"/>
    <mergeCell ref="C97:H97"/>
    <mergeCell ref="C93:H93"/>
    <mergeCell ref="C94:H94"/>
    <mergeCell ref="C89:H89"/>
    <mergeCell ref="C90:H90"/>
    <mergeCell ref="C91:H91"/>
    <mergeCell ref="C92:H92"/>
    <mergeCell ref="C88:H88"/>
    <mergeCell ref="C71:H71"/>
    <mergeCell ref="C72:H72"/>
    <mergeCell ref="C73:H73"/>
    <mergeCell ref="C80:H80"/>
    <mergeCell ref="C81:H81"/>
    <mergeCell ref="C82:H82"/>
    <mergeCell ref="C12:H12"/>
    <mergeCell ref="C13:H13"/>
    <mergeCell ref="C14:H14"/>
    <mergeCell ref="C15:H15"/>
    <mergeCell ref="C16:H16"/>
    <mergeCell ref="C61:H61"/>
    <mergeCell ref="C44:H44"/>
    <mergeCell ref="C57:H57"/>
    <mergeCell ref="C58:H58"/>
    <mergeCell ref="C31:H31"/>
    <mergeCell ref="C32:H32"/>
    <mergeCell ref="C33:H33"/>
    <mergeCell ref="C34:H34"/>
    <mergeCell ref="C35:H35"/>
    <mergeCell ref="C45:H45"/>
    <mergeCell ref="C46:H46"/>
    <mergeCell ref="C47:H47"/>
    <mergeCell ref="C49:H49"/>
    <mergeCell ref="C40:H40"/>
    <mergeCell ref="C41:H41"/>
    <mergeCell ref="C19:H19"/>
    <mergeCell ref="C54:H54"/>
    <mergeCell ref="C17:H17"/>
    <mergeCell ref="C18:H18"/>
    <mergeCell ref="C197:H197"/>
    <mergeCell ref="C23:H23"/>
    <mergeCell ref="C24:H24"/>
    <mergeCell ref="C25:H25"/>
    <mergeCell ref="C191:H191"/>
    <mergeCell ref="C192:H192"/>
    <mergeCell ref="C193:H193"/>
    <mergeCell ref="C194:H194"/>
    <mergeCell ref="C196:H196"/>
    <mergeCell ref="C59:H59"/>
    <mergeCell ref="C60:H60"/>
    <mergeCell ref="C42:H42"/>
    <mergeCell ref="C43:H43"/>
    <mergeCell ref="C74:H74"/>
    <mergeCell ref="C83:H83"/>
    <mergeCell ref="C76:H76"/>
    <mergeCell ref="C78:H78"/>
    <mergeCell ref="C77:H77"/>
    <mergeCell ref="C63:H63"/>
    <mergeCell ref="C51:H51"/>
    <mergeCell ref="C52:H52"/>
    <mergeCell ref="C53:H53"/>
    <mergeCell ref="C55:H55"/>
    <mergeCell ref="C56:H56"/>
    <mergeCell ref="C39:H39"/>
    <mergeCell ref="C86:H86"/>
    <mergeCell ref="C87:H87"/>
    <mergeCell ref="C37:H37"/>
    <mergeCell ref="C50:H50"/>
    <mergeCell ref="C67:H67"/>
    <mergeCell ref="C20:H20"/>
    <mergeCell ref="C21:H21"/>
    <mergeCell ref="C22:H22"/>
    <mergeCell ref="C68:H68"/>
    <mergeCell ref="C69:H69"/>
    <mergeCell ref="C62:H62"/>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96"/>
  <sheetViews>
    <sheetView topLeftCell="A112" zoomScale="60" zoomScaleNormal="6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278</v>
      </c>
    </row>
    <row r="12" spans="1:8" x14ac:dyDescent="0.35">
      <c r="A12" s="3" t="s">
        <v>60</v>
      </c>
      <c r="B12" s="3" t="s">
        <v>61</v>
      </c>
      <c r="C12" s="112" t="s">
        <v>62</v>
      </c>
      <c r="D12" s="113"/>
      <c r="E12" s="113"/>
      <c r="F12" s="113"/>
      <c r="G12" s="113"/>
      <c r="H12" s="114"/>
    </row>
    <row r="13" spans="1:8" x14ac:dyDescent="0.35">
      <c r="A13" s="4">
        <v>1</v>
      </c>
      <c r="B13" s="5" t="s">
        <v>0</v>
      </c>
      <c r="C13" s="108">
        <v>230</v>
      </c>
      <c r="D13" s="106"/>
      <c r="E13" s="106"/>
      <c r="F13" s="106"/>
      <c r="G13" s="106"/>
      <c r="H13" s="107"/>
    </row>
    <row r="14" spans="1:8" x14ac:dyDescent="0.35">
      <c r="A14" s="4">
        <v>2</v>
      </c>
      <c r="B14" s="5" t="s">
        <v>1</v>
      </c>
      <c r="C14" s="109">
        <f>SUM(C15:H18,C20,C22:H37)</f>
        <v>79</v>
      </c>
      <c r="D14" s="110"/>
      <c r="E14" s="110"/>
      <c r="F14" s="110"/>
      <c r="G14" s="110"/>
      <c r="H14" s="111"/>
    </row>
    <row r="15" spans="1:8" x14ac:dyDescent="0.35">
      <c r="A15" s="4" t="s">
        <v>111</v>
      </c>
      <c r="B15" s="5" t="s">
        <v>2</v>
      </c>
      <c r="C15" s="108">
        <v>10</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4</v>
      </c>
      <c r="D17" s="106"/>
      <c r="E17" s="106"/>
      <c r="F17" s="106"/>
      <c r="G17" s="106"/>
      <c r="H17" s="107"/>
    </row>
    <row r="18" spans="1:8" x14ac:dyDescent="0.35">
      <c r="A18" s="4" t="s">
        <v>114</v>
      </c>
      <c r="B18" s="5" t="s">
        <v>243</v>
      </c>
      <c r="C18" s="108">
        <v>1</v>
      </c>
      <c r="D18" s="106"/>
      <c r="E18" s="106"/>
      <c r="F18" s="106"/>
      <c r="G18" s="106"/>
      <c r="H18" s="107"/>
    </row>
    <row r="19" spans="1:8" x14ac:dyDescent="0.35">
      <c r="A19" s="4" t="s">
        <v>244</v>
      </c>
      <c r="B19" s="22" t="s">
        <v>245</v>
      </c>
      <c r="C19" s="108">
        <v>1</v>
      </c>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v>1</v>
      </c>
      <c r="D22" s="106"/>
      <c r="E22" s="106"/>
      <c r="F22" s="106"/>
      <c r="G22" s="106"/>
      <c r="H22" s="107"/>
    </row>
    <row r="23" spans="1:8" x14ac:dyDescent="0.35">
      <c r="A23" s="4" t="s">
        <v>117</v>
      </c>
      <c r="B23" s="5" t="s">
        <v>6</v>
      </c>
      <c r="C23" s="108">
        <v>3</v>
      </c>
      <c r="D23" s="106"/>
      <c r="E23" s="106"/>
      <c r="F23" s="106"/>
      <c r="G23" s="106"/>
      <c r="H23" s="107"/>
    </row>
    <row r="24" spans="1:8" x14ac:dyDescent="0.35">
      <c r="A24" s="4" t="s">
        <v>118</v>
      </c>
      <c r="B24" s="5" t="s">
        <v>7</v>
      </c>
      <c r="C24" s="108">
        <v>17</v>
      </c>
      <c r="D24" s="106"/>
      <c r="E24" s="106"/>
      <c r="F24" s="106"/>
      <c r="G24" s="106"/>
      <c r="H24" s="107"/>
    </row>
    <row r="25" spans="1:8" x14ac:dyDescent="0.35">
      <c r="A25" s="4" t="s">
        <v>119</v>
      </c>
      <c r="B25" s="5" t="s">
        <v>8</v>
      </c>
      <c r="C25" s="108">
        <v>1</v>
      </c>
      <c r="D25" s="106"/>
      <c r="E25" s="106"/>
      <c r="F25" s="106"/>
      <c r="G25" s="106"/>
      <c r="H25" s="107"/>
    </row>
    <row r="26" spans="1:8" x14ac:dyDescent="0.35">
      <c r="A26" s="4" t="s">
        <v>120</v>
      </c>
      <c r="B26" s="5" t="s">
        <v>9</v>
      </c>
      <c r="C26" s="108"/>
      <c r="D26" s="106"/>
      <c r="E26" s="106"/>
      <c r="F26" s="106"/>
      <c r="G26" s="106"/>
      <c r="H26" s="107"/>
    </row>
    <row r="27" spans="1:8" x14ac:dyDescent="0.35">
      <c r="A27" s="4" t="s">
        <v>121</v>
      </c>
      <c r="B27" s="5" t="s">
        <v>10</v>
      </c>
      <c r="C27" s="108">
        <v>9</v>
      </c>
      <c r="D27" s="106"/>
      <c r="E27" s="106"/>
      <c r="F27" s="106"/>
      <c r="G27" s="106"/>
      <c r="H27" s="107"/>
    </row>
    <row r="28" spans="1:8" x14ac:dyDescent="0.35">
      <c r="A28" s="4" t="s">
        <v>122</v>
      </c>
      <c r="B28" s="5" t="s">
        <v>11</v>
      </c>
      <c r="C28" s="108"/>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v>1</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29</v>
      </c>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v>3</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SUM(C57:H60,C62,C64:H77,C81 )</f>
        <v>187</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67</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7</v>
      </c>
      <c r="D59" s="106"/>
      <c r="E59" s="106"/>
      <c r="F59" s="106"/>
      <c r="G59" s="106"/>
      <c r="H59" s="107"/>
    </row>
    <row r="60" spans="1:9" x14ac:dyDescent="0.35">
      <c r="A60" s="39" t="s">
        <v>91</v>
      </c>
      <c r="B60" s="40" t="s">
        <v>253</v>
      </c>
      <c r="C60" s="108">
        <v>2</v>
      </c>
      <c r="D60" s="106"/>
      <c r="E60" s="106"/>
      <c r="F60" s="106"/>
      <c r="G60" s="106"/>
      <c r="H60" s="107"/>
    </row>
    <row r="61" spans="1:9" x14ac:dyDescent="0.35">
      <c r="A61" s="39" t="s">
        <v>248</v>
      </c>
      <c r="B61" s="40" t="s">
        <v>249</v>
      </c>
      <c r="C61" s="108">
        <v>1</v>
      </c>
      <c r="D61" s="106"/>
      <c r="E61" s="106"/>
      <c r="F61" s="106"/>
      <c r="G61" s="106"/>
      <c r="H61" s="107"/>
    </row>
    <row r="62" spans="1:9" ht="31" x14ac:dyDescent="0.35">
      <c r="A62" s="39" t="s">
        <v>250</v>
      </c>
      <c r="B62" s="41" t="s">
        <v>251</v>
      </c>
      <c r="C62" s="108">
        <v>1</v>
      </c>
      <c r="D62" s="106"/>
      <c r="E62" s="106"/>
      <c r="F62" s="106"/>
      <c r="G62" s="106"/>
      <c r="H62" s="107"/>
    </row>
    <row r="63" spans="1:9" x14ac:dyDescent="0.35">
      <c r="A63" s="39" t="s">
        <v>252</v>
      </c>
      <c r="B63" s="43" t="s">
        <v>249</v>
      </c>
      <c r="C63" s="108">
        <v>1</v>
      </c>
      <c r="D63" s="106"/>
      <c r="E63" s="106"/>
      <c r="F63" s="106"/>
      <c r="G63" s="106"/>
      <c r="H63" s="107"/>
    </row>
    <row r="64" spans="1:9" x14ac:dyDescent="0.35">
      <c r="A64" s="39" t="s">
        <v>92</v>
      </c>
      <c r="B64" s="40" t="s">
        <v>5</v>
      </c>
      <c r="C64" s="115">
        <v>1</v>
      </c>
      <c r="D64" s="115"/>
      <c r="E64" s="115"/>
      <c r="F64" s="115"/>
      <c r="G64" s="115"/>
      <c r="H64" s="115"/>
    </row>
    <row r="65" spans="1:8" x14ac:dyDescent="0.35">
      <c r="A65" s="39" t="s">
        <v>93</v>
      </c>
      <c r="B65" s="40" t="s">
        <v>6</v>
      </c>
      <c r="C65" s="108">
        <v>3</v>
      </c>
      <c r="D65" s="106"/>
      <c r="E65" s="106"/>
      <c r="F65" s="106"/>
      <c r="G65" s="106"/>
      <c r="H65" s="107"/>
    </row>
    <row r="66" spans="1:8" x14ac:dyDescent="0.35">
      <c r="A66" s="39" t="s">
        <v>94</v>
      </c>
      <c r="B66" s="40" t="s">
        <v>7</v>
      </c>
      <c r="C66" s="108">
        <v>21</v>
      </c>
      <c r="D66" s="106"/>
      <c r="E66" s="106"/>
      <c r="F66" s="106"/>
      <c r="G66" s="106"/>
      <c r="H66" s="107"/>
    </row>
    <row r="67" spans="1:8" x14ac:dyDescent="0.35">
      <c r="A67" s="39" t="s">
        <v>136</v>
      </c>
      <c r="B67" s="40" t="s">
        <v>8</v>
      </c>
      <c r="C67" s="108">
        <v>3</v>
      </c>
      <c r="D67" s="106"/>
      <c r="E67" s="106"/>
      <c r="F67" s="106"/>
      <c r="G67" s="106"/>
      <c r="H67" s="107"/>
    </row>
    <row r="68" spans="1:8" x14ac:dyDescent="0.35">
      <c r="A68" s="39" t="s">
        <v>137</v>
      </c>
      <c r="B68" s="40" t="s">
        <v>9</v>
      </c>
      <c r="C68" s="108"/>
      <c r="D68" s="106"/>
      <c r="E68" s="106"/>
      <c r="F68" s="106"/>
      <c r="G68" s="106"/>
      <c r="H68" s="107"/>
    </row>
    <row r="69" spans="1:8" x14ac:dyDescent="0.35">
      <c r="A69" s="39" t="s">
        <v>138</v>
      </c>
      <c r="B69" s="40" t="s">
        <v>10</v>
      </c>
      <c r="C69" s="108">
        <v>11</v>
      </c>
      <c r="D69" s="106"/>
      <c r="E69" s="106"/>
      <c r="F69" s="106"/>
      <c r="G69" s="106"/>
      <c r="H69" s="107"/>
    </row>
    <row r="70" spans="1:8" x14ac:dyDescent="0.35">
      <c r="A70" s="39" t="s">
        <v>139</v>
      </c>
      <c r="B70" s="40" t="s">
        <v>11</v>
      </c>
      <c r="C70" s="108">
        <v>1</v>
      </c>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1</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65</v>
      </c>
      <c r="D77" s="106"/>
      <c r="E77" s="106"/>
      <c r="F77" s="106"/>
      <c r="G77" s="106"/>
      <c r="H77" s="107"/>
    </row>
    <row r="78" spans="1:8" ht="31" x14ac:dyDescent="0.35">
      <c r="A78" s="39" t="s">
        <v>254</v>
      </c>
      <c r="B78" s="41" t="s">
        <v>219</v>
      </c>
      <c r="C78" s="108"/>
      <c r="D78" s="106"/>
      <c r="E78" s="106"/>
      <c r="F78" s="106"/>
      <c r="G78" s="106"/>
      <c r="H78" s="107"/>
    </row>
    <row r="79" spans="1:8" ht="31" x14ac:dyDescent="0.35">
      <c r="A79" s="39" t="s">
        <v>255</v>
      </c>
      <c r="B79" s="41" t="s">
        <v>220</v>
      </c>
      <c r="C79" s="108">
        <v>65</v>
      </c>
      <c r="D79" s="106"/>
      <c r="E79" s="106"/>
      <c r="F79" s="106"/>
      <c r="G79" s="106"/>
      <c r="H79" s="107"/>
    </row>
    <row r="80" spans="1:8" ht="31" x14ac:dyDescent="0.35">
      <c r="A80" s="39" t="s">
        <v>230</v>
      </c>
      <c r="B80" s="41" t="s">
        <v>271</v>
      </c>
      <c r="C80" s="108"/>
      <c r="D80" s="106"/>
      <c r="E80" s="106"/>
      <c r="F80" s="106"/>
      <c r="G80" s="106"/>
      <c r="H80" s="107"/>
    </row>
    <row r="81" spans="1:10" x14ac:dyDescent="0.35">
      <c r="A81" s="39" t="s">
        <v>270</v>
      </c>
      <c r="B81" s="40" t="s">
        <v>70</v>
      </c>
      <c r="C81" s="108">
        <v>4</v>
      </c>
      <c r="D81" s="106"/>
      <c r="E81" s="106"/>
      <c r="F81" s="106"/>
      <c r="G81" s="106"/>
      <c r="H81" s="107"/>
      <c r="J81" t="s">
        <v>67</v>
      </c>
    </row>
    <row r="82" spans="1:10" x14ac:dyDescent="0.35">
      <c r="A82" s="4" t="s">
        <v>144</v>
      </c>
      <c r="B82" s="5" t="s">
        <v>75</v>
      </c>
      <c r="C82" s="109">
        <f>SUM(C83:H91)</f>
        <v>187</v>
      </c>
      <c r="D82" s="110"/>
      <c r="E82" s="110"/>
      <c r="F82" s="110"/>
      <c r="G82" s="110"/>
      <c r="H82" s="111"/>
      <c r="I82" s="10">
        <f>SUM(C83:H91)</f>
        <v>187</v>
      </c>
      <c r="J82">
        <f>C55</f>
        <v>187</v>
      </c>
    </row>
    <row r="83" spans="1:10" x14ac:dyDescent="0.35">
      <c r="A83" s="4" t="s">
        <v>145</v>
      </c>
      <c r="B83" s="5" t="s">
        <v>76</v>
      </c>
      <c r="C83" s="108">
        <v>1</v>
      </c>
      <c r="D83" s="106"/>
      <c r="E83" s="106"/>
      <c r="F83" s="106"/>
      <c r="G83" s="106"/>
      <c r="H83" s="107"/>
      <c r="I83" s="10"/>
    </row>
    <row r="84" spans="1:10" x14ac:dyDescent="0.35">
      <c r="A84" s="4" t="s">
        <v>146</v>
      </c>
      <c r="B84" s="5" t="s">
        <v>27</v>
      </c>
      <c r="C84" s="108">
        <v>4</v>
      </c>
      <c r="D84" s="106"/>
      <c r="E84" s="106"/>
      <c r="F84" s="106"/>
      <c r="G84" s="106"/>
      <c r="H84" s="107"/>
    </row>
    <row r="85" spans="1:10" x14ac:dyDescent="0.35">
      <c r="A85" s="4" t="s">
        <v>147</v>
      </c>
      <c r="B85" s="5" t="s">
        <v>28</v>
      </c>
      <c r="C85" s="108">
        <v>40</v>
      </c>
      <c r="D85" s="106"/>
      <c r="E85" s="106"/>
      <c r="F85" s="106"/>
      <c r="G85" s="106"/>
      <c r="H85" s="107"/>
    </row>
    <row r="86" spans="1:10" x14ac:dyDescent="0.35">
      <c r="A86" s="4" t="s">
        <v>148</v>
      </c>
      <c r="B86" s="5" t="s">
        <v>29</v>
      </c>
      <c r="C86" s="108">
        <v>30</v>
      </c>
      <c r="D86" s="106"/>
      <c r="E86" s="106"/>
      <c r="F86" s="106"/>
      <c r="G86" s="106"/>
      <c r="H86" s="107"/>
    </row>
    <row r="87" spans="1:10" x14ac:dyDescent="0.35">
      <c r="A87" s="4" t="s">
        <v>149</v>
      </c>
      <c r="B87" s="5" t="s">
        <v>30</v>
      </c>
      <c r="C87" s="108">
        <v>77</v>
      </c>
      <c r="D87" s="106"/>
      <c r="E87" s="106"/>
      <c r="F87" s="106"/>
      <c r="G87" s="106"/>
      <c r="H87" s="107"/>
    </row>
    <row r="88" spans="1:10" x14ac:dyDescent="0.35">
      <c r="A88" s="4" t="s">
        <v>150</v>
      </c>
      <c r="B88" s="5" t="s">
        <v>31</v>
      </c>
      <c r="C88" s="108">
        <v>29</v>
      </c>
      <c r="D88" s="106"/>
      <c r="E88" s="106"/>
      <c r="F88" s="106"/>
      <c r="G88" s="106"/>
      <c r="H88" s="107"/>
    </row>
    <row r="89" spans="1:10" x14ac:dyDescent="0.35">
      <c r="A89" s="4" t="s">
        <v>151</v>
      </c>
      <c r="B89" s="5" t="s">
        <v>32</v>
      </c>
      <c r="C89" s="108">
        <v>5</v>
      </c>
      <c r="D89" s="106"/>
      <c r="E89" s="106"/>
      <c r="F89" s="106"/>
      <c r="G89" s="106"/>
      <c r="H89" s="107"/>
    </row>
    <row r="90" spans="1:10" x14ac:dyDescent="0.35">
      <c r="A90" s="4" t="s">
        <v>152</v>
      </c>
      <c r="B90" s="5" t="s">
        <v>33</v>
      </c>
      <c r="C90" s="108"/>
      <c r="D90" s="106"/>
      <c r="E90" s="106"/>
      <c r="F90" s="106"/>
      <c r="G90" s="106"/>
      <c r="H90" s="107"/>
    </row>
    <row r="91" spans="1:10" x14ac:dyDescent="0.35">
      <c r="A91" s="4" t="s">
        <v>153</v>
      </c>
      <c r="B91" s="5" t="s">
        <v>34</v>
      </c>
      <c r="C91" s="108">
        <v>1</v>
      </c>
      <c r="D91" s="106"/>
      <c r="E91" s="106"/>
      <c r="F91" s="106"/>
      <c r="G91" s="106"/>
      <c r="H91" s="107"/>
      <c r="J91" t="s">
        <v>67</v>
      </c>
    </row>
    <row r="92" spans="1:10" x14ac:dyDescent="0.35">
      <c r="A92" s="4" t="s">
        <v>53</v>
      </c>
      <c r="B92" s="5" t="s">
        <v>77</v>
      </c>
      <c r="C92" s="109">
        <f>SUM(C93:H102)</f>
        <v>187</v>
      </c>
      <c r="D92" s="110"/>
      <c r="E92" s="110"/>
      <c r="F92" s="110"/>
      <c r="G92" s="110"/>
      <c r="H92" s="111"/>
      <c r="I92" s="10">
        <f>SUM(C93:H102)</f>
        <v>187</v>
      </c>
      <c r="J92">
        <f>J82</f>
        <v>187</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2</v>
      </c>
      <c r="D97" s="106"/>
      <c r="E97" s="106"/>
      <c r="F97" s="106"/>
      <c r="G97" s="106"/>
      <c r="H97" s="107"/>
    </row>
    <row r="98" spans="1:12" x14ac:dyDescent="0.35">
      <c r="A98" s="4" t="s">
        <v>159</v>
      </c>
      <c r="B98" s="22" t="s">
        <v>35</v>
      </c>
      <c r="C98" s="108">
        <v>35</v>
      </c>
      <c r="D98" s="106"/>
      <c r="E98" s="106"/>
      <c r="F98" s="106"/>
      <c r="G98" s="106"/>
      <c r="H98" s="107"/>
    </row>
    <row r="99" spans="1:12" x14ac:dyDescent="0.35">
      <c r="A99" s="4" t="s">
        <v>160</v>
      </c>
      <c r="B99" s="22" t="s">
        <v>36</v>
      </c>
      <c r="C99" s="108">
        <v>52</v>
      </c>
      <c r="D99" s="106"/>
      <c r="E99" s="106"/>
      <c r="F99" s="106"/>
      <c r="G99" s="106"/>
      <c r="H99" s="107"/>
    </row>
    <row r="100" spans="1:12" x14ac:dyDescent="0.35">
      <c r="A100" s="4" t="s">
        <v>161</v>
      </c>
      <c r="B100" s="22" t="s">
        <v>37</v>
      </c>
      <c r="C100" s="106">
        <v>53</v>
      </c>
      <c r="D100" s="106"/>
      <c r="E100" s="106"/>
      <c r="F100" s="106"/>
      <c r="G100" s="106"/>
      <c r="H100" s="107"/>
    </row>
    <row r="101" spans="1:12" x14ac:dyDescent="0.35">
      <c r="A101" s="4" t="s">
        <v>162</v>
      </c>
      <c r="B101" s="22" t="s">
        <v>38</v>
      </c>
      <c r="C101" s="106">
        <v>34</v>
      </c>
      <c r="D101" s="106"/>
      <c r="E101" s="106"/>
      <c r="F101" s="106"/>
      <c r="G101" s="106"/>
      <c r="H101" s="107"/>
    </row>
    <row r="102" spans="1:12" x14ac:dyDescent="0.35">
      <c r="A102" s="4" t="s">
        <v>163</v>
      </c>
      <c r="B102" s="22" t="s">
        <v>39</v>
      </c>
      <c r="C102" s="106">
        <v>11</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7</v>
      </c>
      <c r="D110" s="28" t="s">
        <v>57</v>
      </c>
      <c r="E110" s="28">
        <f>INT((I110-C110*365)/30.42)</f>
        <v>6</v>
      </c>
      <c r="F110" s="28" t="s">
        <v>58</v>
      </c>
      <c r="G110" s="28">
        <f>ABS(INT(I110-C110*365-E110*30.42))</f>
        <v>2</v>
      </c>
      <c r="H110" s="29" t="s">
        <v>59</v>
      </c>
      <c r="I110">
        <f>K110/J110</f>
        <v>2740.265026737969</v>
      </c>
      <c r="J110">
        <f>SUM(J113:J116,J118,J120:J135)</f>
        <v>187</v>
      </c>
      <c r="K110">
        <f>SUM(K113:K116,K118,K120:K135)</f>
        <v>512429.56000000017</v>
      </c>
      <c r="L110">
        <f>SUM(K113:K116,K118,K120:K135)</f>
        <v>512429.56000000017</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10</v>
      </c>
      <c r="D113" s="7" t="s">
        <v>57</v>
      </c>
      <c r="E113" s="7"/>
      <c r="F113" s="7" t="s">
        <v>58</v>
      </c>
      <c r="G113" s="7">
        <v>16</v>
      </c>
      <c r="H113" s="8" t="s">
        <v>59</v>
      </c>
      <c r="I113">
        <f>(C113*365)+(E113*30.42)+G113</f>
        <v>3666</v>
      </c>
      <c r="J113">
        <f t="shared" ref="J113:J133" si="0">C57</f>
        <v>67</v>
      </c>
      <c r="K113">
        <f>I113*J113</f>
        <v>245622</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2</v>
      </c>
      <c r="D115" s="7" t="s">
        <v>57</v>
      </c>
      <c r="E115" s="7">
        <v>6</v>
      </c>
      <c r="F115" s="7" t="s">
        <v>58</v>
      </c>
      <c r="G115" s="7">
        <v>25</v>
      </c>
      <c r="H115" s="8" t="s">
        <v>59</v>
      </c>
      <c r="I115">
        <f t="shared" si="1"/>
        <v>937.52</v>
      </c>
      <c r="J115">
        <f t="shared" si="0"/>
        <v>7</v>
      </c>
      <c r="K115">
        <f t="shared" si="2"/>
        <v>6562.6399999999994</v>
      </c>
    </row>
    <row r="116" spans="1:11" x14ac:dyDescent="0.35">
      <c r="A116" s="4" t="s">
        <v>169</v>
      </c>
      <c r="B116" s="5" t="s">
        <v>256</v>
      </c>
      <c r="C116" s="6">
        <v>5</v>
      </c>
      <c r="D116" s="7" t="s">
        <v>57</v>
      </c>
      <c r="E116" s="7">
        <v>6</v>
      </c>
      <c r="F116" s="7" t="s">
        <v>58</v>
      </c>
      <c r="G116" s="7"/>
      <c r="H116" s="8" t="s">
        <v>59</v>
      </c>
      <c r="I116">
        <f t="shared" si="1"/>
        <v>2007.52</v>
      </c>
      <c r="J116">
        <f t="shared" si="0"/>
        <v>2</v>
      </c>
      <c r="K116">
        <f t="shared" si="2"/>
        <v>4015.04</v>
      </c>
    </row>
    <row r="117" spans="1:11" x14ac:dyDescent="0.35">
      <c r="A117" s="39" t="s">
        <v>257</v>
      </c>
      <c r="B117" s="5" t="s">
        <v>258</v>
      </c>
      <c r="C117" s="6">
        <v>7</v>
      </c>
      <c r="D117" s="7" t="s">
        <v>57</v>
      </c>
      <c r="E117" s="7"/>
      <c r="F117" s="7" t="s">
        <v>58</v>
      </c>
      <c r="G117" s="7"/>
      <c r="H117" s="8" t="s">
        <v>59</v>
      </c>
      <c r="I117">
        <f t="shared" si="1"/>
        <v>2555</v>
      </c>
      <c r="J117">
        <f t="shared" si="0"/>
        <v>1</v>
      </c>
      <c r="K117">
        <f t="shared" si="2"/>
        <v>2555</v>
      </c>
    </row>
    <row r="118" spans="1:11" ht="31" x14ac:dyDescent="0.35">
      <c r="A118" s="39" t="s">
        <v>170</v>
      </c>
      <c r="B118" s="41" t="s">
        <v>251</v>
      </c>
      <c r="C118" s="6">
        <v>4</v>
      </c>
      <c r="D118" s="7" t="s">
        <v>57</v>
      </c>
      <c r="E118" s="7"/>
      <c r="F118" s="7" t="s">
        <v>58</v>
      </c>
      <c r="G118" s="7"/>
      <c r="H118" s="8" t="s">
        <v>59</v>
      </c>
      <c r="I118">
        <f t="shared" si="1"/>
        <v>1460</v>
      </c>
      <c r="J118">
        <f t="shared" si="0"/>
        <v>1</v>
      </c>
      <c r="K118">
        <f t="shared" si="2"/>
        <v>1460</v>
      </c>
    </row>
    <row r="119" spans="1:11" x14ac:dyDescent="0.35">
      <c r="A119" s="39" t="s">
        <v>259</v>
      </c>
      <c r="B119" s="41" t="s">
        <v>260</v>
      </c>
      <c r="C119" s="6">
        <v>4</v>
      </c>
      <c r="D119" s="7" t="s">
        <v>57</v>
      </c>
      <c r="E119" s="7"/>
      <c r="F119" s="7" t="s">
        <v>58</v>
      </c>
      <c r="G119" s="7"/>
      <c r="H119" s="8" t="s">
        <v>59</v>
      </c>
      <c r="I119">
        <f t="shared" si="1"/>
        <v>1460</v>
      </c>
      <c r="J119">
        <f t="shared" si="0"/>
        <v>1</v>
      </c>
      <c r="K119">
        <f t="shared" si="2"/>
        <v>1460</v>
      </c>
    </row>
    <row r="120" spans="1:11" x14ac:dyDescent="0.35">
      <c r="A120" s="39" t="s">
        <v>171</v>
      </c>
      <c r="B120" s="40" t="s">
        <v>5</v>
      </c>
      <c r="C120" s="6">
        <v>2</v>
      </c>
      <c r="D120" s="7" t="s">
        <v>57</v>
      </c>
      <c r="E120" s="7"/>
      <c r="F120" s="7" t="s">
        <v>58</v>
      </c>
      <c r="G120" s="7"/>
      <c r="H120" s="8" t="s">
        <v>59</v>
      </c>
      <c r="I120">
        <f t="shared" si="1"/>
        <v>730</v>
      </c>
      <c r="J120">
        <f t="shared" si="0"/>
        <v>1</v>
      </c>
      <c r="K120">
        <f t="shared" si="2"/>
        <v>730</v>
      </c>
    </row>
    <row r="121" spans="1:11" x14ac:dyDescent="0.35">
      <c r="A121" s="39" t="s">
        <v>172</v>
      </c>
      <c r="B121" s="40" t="s">
        <v>6</v>
      </c>
      <c r="C121" s="6">
        <v>3</v>
      </c>
      <c r="D121" s="7" t="s">
        <v>57</v>
      </c>
      <c r="E121" s="7">
        <v>4</v>
      </c>
      <c r="F121" s="7" t="s">
        <v>58</v>
      </c>
      <c r="G121" s="7">
        <v>10</v>
      </c>
      <c r="H121" s="8" t="s">
        <v>59</v>
      </c>
      <c r="I121">
        <f t="shared" si="1"/>
        <v>1226.68</v>
      </c>
      <c r="J121">
        <f t="shared" si="0"/>
        <v>3</v>
      </c>
      <c r="K121">
        <f t="shared" si="2"/>
        <v>3680.04</v>
      </c>
    </row>
    <row r="122" spans="1:11" s="2" customFormat="1" x14ac:dyDescent="0.35">
      <c r="A122" s="39" t="s">
        <v>173</v>
      </c>
      <c r="B122" s="40" t="s">
        <v>7</v>
      </c>
      <c r="C122" s="6">
        <v>2</v>
      </c>
      <c r="D122" s="7" t="s">
        <v>57</v>
      </c>
      <c r="E122" s="7">
        <v>10</v>
      </c>
      <c r="F122" s="7" t="s">
        <v>58</v>
      </c>
      <c r="G122" s="7">
        <v>25</v>
      </c>
      <c r="H122" s="8" t="s">
        <v>59</v>
      </c>
      <c r="I122">
        <f t="shared" si="1"/>
        <v>1059.2</v>
      </c>
      <c r="J122">
        <f t="shared" si="0"/>
        <v>21</v>
      </c>
      <c r="K122">
        <f t="shared" si="2"/>
        <v>22243.200000000001</v>
      </c>
    </row>
    <row r="123" spans="1:11" x14ac:dyDescent="0.35">
      <c r="A123" s="39" t="s">
        <v>174</v>
      </c>
      <c r="B123" s="40" t="s">
        <v>8</v>
      </c>
      <c r="C123" s="6">
        <v>6</v>
      </c>
      <c r="D123" s="7" t="s">
        <v>57</v>
      </c>
      <c r="E123" s="7">
        <v>2</v>
      </c>
      <c r="F123" s="7" t="s">
        <v>58</v>
      </c>
      <c r="G123" s="7">
        <v>20</v>
      </c>
      <c r="H123" s="8" t="s">
        <v>59</v>
      </c>
      <c r="I123">
        <f t="shared" si="1"/>
        <v>2270.84</v>
      </c>
      <c r="J123">
        <f t="shared" si="0"/>
        <v>3</v>
      </c>
      <c r="K123">
        <f t="shared" si="2"/>
        <v>6812.52</v>
      </c>
    </row>
    <row r="124" spans="1:11" x14ac:dyDescent="0.35">
      <c r="A124" s="39" t="s">
        <v>175</v>
      </c>
      <c r="B124" s="40" t="s">
        <v>9</v>
      </c>
      <c r="C124" s="6"/>
      <c r="D124" s="7" t="s">
        <v>57</v>
      </c>
      <c r="E124" s="7"/>
      <c r="F124" s="7" t="s">
        <v>58</v>
      </c>
      <c r="G124" s="7"/>
      <c r="H124" s="8" t="s">
        <v>59</v>
      </c>
      <c r="I124">
        <f t="shared" si="1"/>
        <v>0</v>
      </c>
      <c r="J124">
        <f t="shared" si="0"/>
        <v>0</v>
      </c>
      <c r="K124">
        <f t="shared" si="2"/>
        <v>0</v>
      </c>
    </row>
    <row r="125" spans="1:11" x14ac:dyDescent="0.35">
      <c r="A125" s="39" t="s">
        <v>176</v>
      </c>
      <c r="B125" s="40" t="s">
        <v>10</v>
      </c>
      <c r="C125" s="6">
        <v>4</v>
      </c>
      <c r="D125" s="7" t="s">
        <v>57</v>
      </c>
      <c r="E125" s="7">
        <v>7</v>
      </c>
      <c r="F125" s="7" t="s">
        <v>58</v>
      </c>
      <c r="G125" s="7">
        <v>8</v>
      </c>
      <c r="H125" s="8" t="s">
        <v>59</v>
      </c>
      <c r="I125">
        <f t="shared" si="1"/>
        <v>1680.94</v>
      </c>
      <c r="J125">
        <f t="shared" si="0"/>
        <v>11</v>
      </c>
      <c r="K125">
        <f t="shared" si="2"/>
        <v>18490.34</v>
      </c>
    </row>
    <row r="126" spans="1:11" x14ac:dyDescent="0.35">
      <c r="A126" s="39" t="s">
        <v>177</v>
      </c>
      <c r="B126" s="40" t="s">
        <v>11</v>
      </c>
      <c r="C126" s="6">
        <v>6</v>
      </c>
      <c r="D126" s="7" t="s">
        <v>57</v>
      </c>
      <c r="E126" s="7"/>
      <c r="F126" s="7" t="s">
        <v>58</v>
      </c>
      <c r="G126" s="7"/>
      <c r="H126" s="8" t="s">
        <v>59</v>
      </c>
      <c r="I126">
        <f t="shared" si="1"/>
        <v>2190</v>
      </c>
      <c r="J126">
        <f t="shared" si="0"/>
        <v>1</v>
      </c>
      <c r="K126">
        <f t="shared" si="2"/>
        <v>2190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c r="D128" s="7" t="s">
        <v>57</v>
      </c>
      <c r="E128" s="7"/>
      <c r="F128" s="7" t="s">
        <v>58</v>
      </c>
      <c r="G128" s="7"/>
      <c r="H128" s="8" t="s">
        <v>59</v>
      </c>
      <c r="I128">
        <f t="shared" si="1"/>
        <v>0</v>
      </c>
      <c r="J128">
        <f t="shared" si="0"/>
        <v>0</v>
      </c>
      <c r="K128">
        <f t="shared" si="2"/>
        <v>0</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2</v>
      </c>
      <c r="D130" s="7" t="s">
        <v>57</v>
      </c>
      <c r="E130" s="7">
        <v>9</v>
      </c>
      <c r="F130" s="7" t="s">
        <v>58</v>
      </c>
      <c r="G130" s="7"/>
      <c r="H130" s="8" t="s">
        <v>59</v>
      </c>
      <c r="I130">
        <f t="shared" si="1"/>
        <v>1003.78</v>
      </c>
      <c r="J130">
        <f t="shared" si="0"/>
        <v>1</v>
      </c>
      <c r="K130">
        <f t="shared" si="2"/>
        <v>1003.78</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8</v>
      </c>
      <c r="D133" s="7" t="s">
        <v>57</v>
      </c>
      <c r="E133" s="7">
        <v>2</v>
      </c>
      <c r="F133" s="7" t="s">
        <v>58</v>
      </c>
      <c r="G133" s="7">
        <v>13</v>
      </c>
      <c r="H133" s="8" t="s">
        <v>59</v>
      </c>
      <c r="I133">
        <f t="shared" si="1"/>
        <v>2993.84</v>
      </c>
      <c r="J133">
        <f t="shared" si="0"/>
        <v>65</v>
      </c>
      <c r="K133">
        <f t="shared" si="2"/>
        <v>194599.6</v>
      </c>
    </row>
    <row r="134" spans="1:12" ht="31" x14ac:dyDescent="0.35">
      <c r="A134" s="39"/>
      <c r="B134" s="41" t="s">
        <v>271</v>
      </c>
      <c r="C134" s="6"/>
      <c r="D134" s="7" t="s">
        <v>57</v>
      </c>
      <c r="E134" s="7"/>
      <c r="F134" s="7" t="s">
        <v>58</v>
      </c>
      <c r="G134" s="7"/>
      <c r="H134" s="8" t="s">
        <v>59</v>
      </c>
      <c r="I134">
        <f t="shared" ref="I134" si="3">(C134*365)+(E134*30.42)+G134</f>
        <v>0</v>
      </c>
      <c r="J134">
        <f>C80</f>
        <v>0</v>
      </c>
      <c r="K134">
        <f t="shared" ref="K134" si="4">I134*J134</f>
        <v>0</v>
      </c>
    </row>
    <row r="135" spans="1:12" x14ac:dyDescent="0.35">
      <c r="A135" s="39" t="s">
        <v>234</v>
      </c>
      <c r="B135" s="40" t="s">
        <v>70</v>
      </c>
      <c r="C135" s="6">
        <v>3</v>
      </c>
      <c r="D135" s="7" t="s">
        <v>57</v>
      </c>
      <c r="E135" s="7">
        <v>5</v>
      </c>
      <c r="F135" s="7" t="s">
        <v>58</v>
      </c>
      <c r="G135" s="7">
        <v>8</v>
      </c>
      <c r="H135" s="8" t="s">
        <v>59</v>
      </c>
      <c r="I135">
        <f t="shared" si="1"/>
        <v>1255.0999999999999</v>
      </c>
      <c r="J135">
        <f t="shared" ref="J135" si="5">C81</f>
        <v>4</v>
      </c>
      <c r="K135">
        <f t="shared" si="2"/>
        <v>5020.3999999999996</v>
      </c>
    </row>
    <row r="136" spans="1:12" x14ac:dyDescent="0.35">
      <c r="A136" s="4">
        <v>10</v>
      </c>
      <c r="B136" s="5" t="s">
        <v>43</v>
      </c>
      <c r="C136" s="27">
        <f>INT(I136/365)</f>
        <v>0</v>
      </c>
      <c r="D136" s="28" t="s">
        <v>57</v>
      </c>
      <c r="E136" s="28">
        <f>INT((I136-C136*365)/30.42)</f>
        <v>3</v>
      </c>
      <c r="F136" s="28" t="s">
        <v>58</v>
      </c>
      <c r="G136" s="28">
        <f>ABS(INT(I136-C136*365-E136*30.42))</f>
        <v>9</v>
      </c>
      <c r="H136" s="29" t="s">
        <v>59</v>
      </c>
      <c r="I136">
        <f>K136/J136</f>
        <v>100.98331550802139</v>
      </c>
      <c r="J136">
        <f>SUM(J138:J146)</f>
        <v>187</v>
      </c>
      <c r="K136">
        <f>SUM(K138:K146)</f>
        <v>18883.88</v>
      </c>
      <c r="L136">
        <f>SUM(K138:K146)</f>
        <v>18883.88</v>
      </c>
    </row>
    <row r="137" spans="1:12" x14ac:dyDescent="0.35">
      <c r="A137" s="4" t="s">
        <v>56</v>
      </c>
      <c r="B137" s="5" t="s">
        <v>84</v>
      </c>
      <c r="C137" s="6"/>
      <c r="D137" s="7"/>
      <c r="E137" s="7"/>
      <c r="F137" s="7"/>
      <c r="G137" s="7"/>
      <c r="H137" s="8"/>
    </row>
    <row r="138" spans="1:12" x14ac:dyDescent="0.35">
      <c r="A138" s="4" t="s">
        <v>85</v>
      </c>
      <c r="B138" s="5" t="s">
        <v>2</v>
      </c>
      <c r="C138" s="6"/>
      <c r="D138" s="7" t="s">
        <v>57</v>
      </c>
      <c r="E138" s="7">
        <v>8</v>
      </c>
      <c r="F138" s="7" t="s">
        <v>58</v>
      </c>
      <c r="G138" s="7">
        <v>6</v>
      </c>
      <c r="H138" s="8" t="s">
        <v>59</v>
      </c>
      <c r="I138">
        <f>(C138*365)+(E138*30.42)+G138</f>
        <v>249.36</v>
      </c>
      <c r="J138">
        <f>J113</f>
        <v>67</v>
      </c>
      <c r="K138">
        <f>I138*J138</f>
        <v>16707.120000000003</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c r="F140" s="7" t="s">
        <v>58</v>
      </c>
      <c r="G140" s="7">
        <v>14</v>
      </c>
      <c r="H140" s="8" t="s">
        <v>59</v>
      </c>
      <c r="I140">
        <f t="shared" si="6"/>
        <v>14</v>
      </c>
      <c r="J140">
        <f>J115</f>
        <v>7</v>
      </c>
      <c r="K140">
        <f t="shared" ref="K140:K146" si="7">I140*J140</f>
        <v>98</v>
      </c>
    </row>
    <row r="141" spans="1:12" x14ac:dyDescent="0.35">
      <c r="A141" s="4" t="s">
        <v>98</v>
      </c>
      <c r="B141" s="5" t="s">
        <v>261</v>
      </c>
      <c r="C141" s="6"/>
      <c r="D141" s="7" t="s">
        <v>57</v>
      </c>
      <c r="E141" s="7">
        <v>2</v>
      </c>
      <c r="F141" s="7" t="s">
        <v>58</v>
      </c>
      <c r="G141" s="7">
        <v>16</v>
      </c>
      <c r="H141" s="8" t="s">
        <v>59</v>
      </c>
      <c r="I141">
        <f t="shared" si="6"/>
        <v>76.84</v>
      </c>
      <c r="J141">
        <f>J116</f>
        <v>2</v>
      </c>
      <c r="K141">
        <f t="shared" si="7"/>
        <v>153.68</v>
      </c>
    </row>
    <row r="142" spans="1:12" ht="31" x14ac:dyDescent="0.35">
      <c r="A142" s="4" t="s">
        <v>99</v>
      </c>
      <c r="B142" s="11" t="s">
        <v>106</v>
      </c>
      <c r="C142" s="6"/>
      <c r="D142" s="7" t="s">
        <v>57</v>
      </c>
      <c r="E142" s="7"/>
      <c r="F142" s="7" t="s">
        <v>58</v>
      </c>
      <c r="G142" s="7">
        <v>3</v>
      </c>
      <c r="H142" s="8" t="s">
        <v>59</v>
      </c>
      <c r="I142">
        <f t="shared" si="6"/>
        <v>3</v>
      </c>
      <c r="J142">
        <f>J118</f>
        <v>1</v>
      </c>
      <c r="K142">
        <f t="shared" si="7"/>
        <v>3</v>
      </c>
    </row>
    <row r="143" spans="1:12" x14ac:dyDescent="0.35">
      <c r="A143" s="4" t="s">
        <v>100</v>
      </c>
      <c r="B143" s="5" t="s">
        <v>5</v>
      </c>
      <c r="C143" s="6"/>
      <c r="D143" s="7" t="s">
        <v>57</v>
      </c>
      <c r="E143" s="7"/>
      <c r="F143" s="7" t="s">
        <v>58</v>
      </c>
      <c r="G143" s="7">
        <v>13</v>
      </c>
      <c r="H143" s="8" t="s">
        <v>59</v>
      </c>
      <c r="I143">
        <f t="shared" si="6"/>
        <v>13</v>
      </c>
      <c r="J143">
        <f>J120</f>
        <v>1</v>
      </c>
      <c r="K143">
        <f t="shared" si="7"/>
        <v>13</v>
      </c>
    </row>
    <row r="144" spans="1:12" x14ac:dyDescent="0.35">
      <c r="A144" s="4" t="s">
        <v>101</v>
      </c>
      <c r="B144" s="5" t="s">
        <v>6</v>
      </c>
      <c r="C144" s="6"/>
      <c r="D144" s="7" t="s">
        <v>57</v>
      </c>
      <c r="E144" s="7">
        <v>1</v>
      </c>
      <c r="F144" s="7" t="s">
        <v>58</v>
      </c>
      <c r="G144" s="7">
        <v>26</v>
      </c>
      <c r="H144" s="8" t="s">
        <v>59</v>
      </c>
      <c r="I144">
        <f t="shared" si="6"/>
        <v>56.42</v>
      </c>
      <c r="J144">
        <f>J121</f>
        <v>3</v>
      </c>
      <c r="K144">
        <f t="shared" si="7"/>
        <v>169.26</v>
      </c>
    </row>
    <row r="145" spans="1:12" x14ac:dyDescent="0.35">
      <c r="A145" s="4" t="s">
        <v>102</v>
      </c>
      <c r="B145" s="5" t="s">
        <v>7</v>
      </c>
      <c r="C145" s="6"/>
      <c r="D145" s="7" t="s">
        <v>57</v>
      </c>
      <c r="E145" s="7">
        <v>1</v>
      </c>
      <c r="F145" s="7" t="s">
        <v>58</v>
      </c>
      <c r="G145" s="7">
        <v>16</v>
      </c>
      <c r="H145" s="8" t="s">
        <v>59</v>
      </c>
      <c r="I145">
        <f t="shared" si="6"/>
        <v>46.42</v>
      </c>
      <c r="J145">
        <f>J122</f>
        <v>21</v>
      </c>
      <c r="K145">
        <f t="shared" si="7"/>
        <v>974.82</v>
      </c>
    </row>
    <row r="146" spans="1:12" x14ac:dyDescent="0.35">
      <c r="A146" s="4" t="s">
        <v>103</v>
      </c>
      <c r="B146" s="5" t="s">
        <v>70</v>
      </c>
      <c r="C146" s="6"/>
      <c r="D146" s="7" t="s">
        <v>57</v>
      </c>
      <c r="E146" s="7"/>
      <c r="F146" s="7" t="s">
        <v>58</v>
      </c>
      <c r="G146" s="7">
        <v>9</v>
      </c>
      <c r="H146" s="8" t="s">
        <v>59</v>
      </c>
      <c r="I146">
        <f t="shared" si="6"/>
        <v>9</v>
      </c>
      <c r="J146">
        <f>SUM(J123:J135)</f>
        <v>85</v>
      </c>
      <c r="K146">
        <f t="shared" si="7"/>
        <v>765</v>
      </c>
    </row>
    <row r="147" spans="1:12" x14ac:dyDescent="0.35">
      <c r="A147" s="4">
        <v>11</v>
      </c>
      <c r="B147" s="5" t="s">
        <v>44</v>
      </c>
      <c r="C147" s="108">
        <v>207</v>
      </c>
      <c r="D147" s="106"/>
      <c r="E147" s="106"/>
      <c r="F147" s="106"/>
      <c r="G147" s="106"/>
      <c r="H147" s="107"/>
    </row>
    <row r="148" spans="1:12" x14ac:dyDescent="0.35">
      <c r="A148" s="4">
        <v>12</v>
      </c>
      <c r="B148" s="5" t="s">
        <v>45</v>
      </c>
      <c r="C148" s="27">
        <f>INT(I148/365)</f>
        <v>2</v>
      </c>
      <c r="D148" s="28" t="s">
        <v>57</v>
      </c>
      <c r="E148" s="28">
        <f>INT((I148-C148*365)/30.42)</f>
        <v>8</v>
      </c>
      <c r="F148" s="28" t="s">
        <v>58</v>
      </c>
      <c r="G148" s="28">
        <f>ABS(INT(I148-C148*365-E148*30.42))</f>
        <v>16</v>
      </c>
      <c r="H148" s="29" t="s">
        <v>59</v>
      </c>
      <c r="I148">
        <f>K148/J148</f>
        <v>989.95206349206364</v>
      </c>
      <c r="J148">
        <f>SUM(J150:J153,J155,J157:J172)</f>
        <v>126</v>
      </c>
      <c r="K148">
        <f>SUM(K150:K153,K155,K157:K172)</f>
        <v>124733.96000000002</v>
      </c>
      <c r="L148">
        <f>SUM(K150:K172)</f>
        <v>124733.96000000002</v>
      </c>
    </row>
    <row r="149" spans="1:12" x14ac:dyDescent="0.35">
      <c r="A149" s="4" t="s">
        <v>182</v>
      </c>
      <c r="B149" s="5" t="s">
        <v>84</v>
      </c>
      <c r="C149" s="6"/>
      <c r="D149" s="7"/>
      <c r="E149" s="7"/>
      <c r="F149" s="7"/>
      <c r="G149" s="7"/>
      <c r="H149" s="8"/>
    </row>
    <row r="150" spans="1:12" x14ac:dyDescent="0.35">
      <c r="A150" s="4" t="s">
        <v>183</v>
      </c>
      <c r="B150" s="5" t="s">
        <v>2</v>
      </c>
      <c r="C150" s="6">
        <v>7</v>
      </c>
      <c r="D150" s="7" t="s">
        <v>57</v>
      </c>
      <c r="E150" s="7">
        <v>3</v>
      </c>
      <c r="F150" s="7" t="s">
        <v>58</v>
      </c>
      <c r="G150" s="7"/>
      <c r="H150" s="8" t="s">
        <v>59</v>
      </c>
      <c r="I150">
        <f>(C150*365)+(E150*30.42)+G150</f>
        <v>2646.26</v>
      </c>
      <c r="J150">
        <f t="shared" ref="J150:J170" si="8">C174</f>
        <v>17</v>
      </c>
      <c r="K150">
        <f>I150*J150</f>
        <v>44986.420000000006</v>
      </c>
    </row>
    <row r="151" spans="1:12" x14ac:dyDescent="0.35">
      <c r="A151" s="4" t="s">
        <v>184</v>
      </c>
      <c r="B151" s="5" t="s">
        <v>3</v>
      </c>
      <c r="C151" s="6">
        <v>1</v>
      </c>
      <c r="D151" s="7" t="s">
        <v>57</v>
      </c>
      <c r="E151" s="7">
        <v>22</v>
      </c>
      <c r="F151" s="7" t="s">
        <v>58</v>
      </c>
      <c r="G151" s="7"/>
      <c r="H151" s="8" t="s">
        <v>59</v>
      </c>
      <c r="I151">
        <f>(C151*365)+(E151*30.42)+G151</f>
        <v>1034.24</v>
      </c>
      <c r="J151">
        <f t="shared" si="8"/>
        <v>1</v>
      </c>
      <c r="K151">
        <f t="shared" ref="K151:K172" si="9">I151*J151</f>
        <v>1034.24</v>
      </c>
    </row>
    <row r="152" spans="1:12" x14ac:dyDescent="0.35">
      <c r="A152" s="4" t="s">
        <v>185</v>
      </c>
      <c r="B152" s="5" t="s">
        <v>4</v>
      </c>
      <c r="C152" s="6">
        <v>1</v>
      </c>
      <c r="D152" s="7" t="s">
        <v>57</v>
      </c>
      <c r="E152" s="7">
        <v>4</v>
      </c>
      <c r="F152" s="7" t="s">
        <v>58</v>
      </c>
      <c r="G152" s="7"/>
      <c r="H152" s="8" t="s">
        <v>59</v>
      </c>
      <c r="I152">
        <f t="shared" ref="I152:I164" si="10">(C152*365)+(E152*30.42)+G152</f>
        <v>486.68</v>
      </c>
      <c r="J152">
        <f t="shared" si="8"/>
        <v>7</v>
      </c>
      <c r="K152">
        <f t="shared" si="9"/>
        <v>3406.76</v>
      </c>
    </row>
    <row r="153" spans="1:12" x14ac:dyDescent="0.35">
      <c r="A153" s="39" t="s">
        <v>186</v>
      </c>
      <c r="B153" s="40" t="s">
        <v>243</v>
      </c>
      <c r="C153" s="6"/>
      <c r="D153" s="7" t="s">
        <v>57</v>
      </c>
      <c r="E153" s="7"/>
      <c r="F153" s="7" t="s">
        <v>58</v>
      </c>
      <c r="G153" s="7"/>
      <c r="H153" s="8" t="s">
        <v>59</v>
      </c>
      <c r="I153">
        <f t="shared" si="10"/>
        <v>0</v>
      </c>
      <c r="J153">
        <f t="shared" si="8"/>
        <v>0</v>
      </c>
      <c r="K153">
        <f t="shared" si="9"/>
        <v>0</v>
      </c>
    </row>
    <row r="154" spans="1:12" x14ac:dyDescent="0.35">
      <c r="A154" s="39" t="s">
        <v>262</v>
      </c>
      <c r="B154" s="40" t="s">
        <v>249</v>
      </c>
      <c r="C154" s="6"/>
      <c r="D154" s="7" t="s">
        <v>57</v>
      </c>
      <c r="E154" s="7"/>
      <c r="F154" s="7" t="s">
        <v>58</v>
      </c>
      <c r="G154" s="7"/>
      <c r="H154" s="8" t="s">
        <v>59</v>
      </c>
      <c r="I154">
        <f t="shared" si="10"/>
        <v>0</v>
      </c>
      <c r="J154">
        <f t="shared" si="8"/>
        <v>0</v>
      </c>
      <c r="K154">
        <f t="shared" si="9"/>
        <v>0</v>
      </c>
    </row>
    <row r="155" spans="1:12" ht="31" x14ac:dyDescent="0.35">
      <c r="A155" s="39" t="s">
        <v>187</v>
      </c>
      <c r="B155" s="41" t="s">
        <v>263</v>
      </c>
      <c r="C155" s="6"/>
      <c r="D155" s="7" t="s">
        <v>57</v>
      </c>
      <c r="E155" s="7"/>
      <c r="F155" s="7" t="s">
        <v>58</v>
      </c>
      <c r="G155" s="7"/>
      <c r="H155" s="8" t="s">
        <v>59</v>
      </c>
      <c r="I155">
        <f t="shared" si="10"/>
        <v>0</v>
      </c>
      <c r="J155">
        <f t="shared" si="8"/>
        <v>0</v>
      </c>
      <c r="K155">
        <f t="shared" si="9"/>
        <v>0</v>
      </c>
    </row>
    <row r="156" spans="1:12" x14ac:dyDescent="0.35">
      <c r="A156" s="39" t="s">
        <v>264</v>
      </c>
      <c r="B156" s="41" t="s">
        <v>249</v>
      </c>
      <c r="C156" s="6"/>
      <c r="D156" s="7" t="s">
        <v>57</v>
      </c>
      <c r="E156" s="7"/>
      <c r="F156" s="7" t="s">
        <v>58</v>
      </c>
      <c r="G156" s="7"/>
      <c r="H156" s="8" t="s">
        <v>59</v>
      </c>
      <c r="I156">
        <f t="shared" si="10"/>
        <v>0</v>
      </c>
      <c r="J156">
        <f t="shared" si="8"/>
        <v>0</v>
      </c>
      <c r="K156">
        <f t="shared" si="9"/>
        <v>0</v>
      </c>
    </row>
    <row r="157" spans="1:12" x14ac:dyDescent="0.35">
      <c r="A157" s="39" t="s">
        <v>188</v>
      </c>
      <c r="B157" s="40" t="s">
        <v>5</v>
      </c>
      <c r="C157" s="6"/>
      <c r="D157" s="7" t="s">
        <v>57</v>
      </c>
      <c r="E157" s="7">
        <v>5</v>
      </c>
      <c r="F157" s="7" t="s">
        <v>58</v>
      </c>
      <c r="G157" s="7">
        <v>6</v>
      </c>
      <c r="H157" s="8" t="s">
        <v>59</v>
      </c>
      <c r="I157">
        <f t="shared" si="10"/>
        <v>158.10000000000002</v>
      </c>
      <c r="J157">
        <f t="shared" si="8"/>
        <v>2</v>
      </c>
      <c r="K157">
        <f t="shared" si="9"/>
        <v>316.20000000000005</v>
      </c>
    </row>
    <row r="158" spans="1:12" x14ac:dyDescent="0.35">
      <c r="A158" s="39" t="s">
        <v>189</v>
      </c>
      <c r="B158" s="40" t="s">
        <v>6</v>
      </c>
      <c r="C158" s="6">
        <v>1</v>
      </c>
      <c r="D158" s="7" t="s">
        <v>57</v>
      </c>
      <c r="E158" s="7">
        <v>5</v>
      </c>
      <c r="F158" s="7" t="s">
        <v>58</v>
      </c>
      <c r="G158" s="7">
        <v>26</v>
      </c>
      <c r="H158" s="8" t="s">
        <v>59</v>
      </c>
      <c r="I158">
        <f t="shared" si="10"/>
        <v>543.1</v>
      </c>
      <c r="J158">
        <f t="shared" si="8"/>
        <v>8</v>
      </c>
      <c r="K158">
        <f t="shared" si="9"/>
        <v>4344.8</v>
      </c>
    </row>
    <row r="159" spans="1:12" x14ac:dyDescent="0.35">
      <c r="A159" s="39" t="s">
        <v>190</v>
      </c>
      <c r="B159" s="40" t="s">
        <v>7</v>
      </c>
      <c r="C159" s="6">
        <v>1</v>
      </c>
      <c r="D159" s="7" t="s">
        <v>57</v>
      </c>
      <c r="E159" s="7">
        <v>9</v>
      </c>
      <c r="F159" s="7" t="s">
        <v>58</v>
      </c>
      <c r="G159" s="7">
        <v>15</v>
      </c>
      <c r="H159" s="8" t="s">
        <v>59</v>
      </c>
      <c r="I159">
        <f t="shared" si="10"/>
        <v>653.78</v>
      </c>
      <c r="J159">
        <f t="shared" si="8"/>
        <v>25</v>
      </c>
      <c r="K159">
        <f t="shared" si="9"/>
        <v>16344.5</v>
      </c>
    </row>
    <row r="160" spans="1:12" x14ac:dyDescent="0.35">
      <c r="A160" s="39" t="s">
        <v>191</v>
      </c>
      <c r="B160" s="40" t="s">
        <v>8</v>
      </c>
      <c r="C160" s="6"/>
      <c r="D160" s="7" t="s">
        <v>57</v>
      </c>
      <c r="E160" s="7">
        <v>8</v>
      </c>
      <c r="F160" s="7" t="s">
        <v>58</v>
      </c>
      <c r="G160" s="7">
        <v>20</v>
      </c>
      <c r="H160" s="8" t="s">
        <v>59</v>
      </c>
      <c r="I160">
        <f t="shared" si="10"/>
        <v>263.36</v>
      </c>
      <c r="J160">
        <f t="shared" si="8"/>
        <v>2</v>
      </c>
      <c r="K160">
        <f t="shared" si="9"/>
        <v>526.72</v>
      </c>
    </row>
    <row r="161" spans="1:11" x14ac:dyDescent="0.35">
      <c r="A161" s="39" t="s">
        <v>192</v>
      </c>
      <c r="B161" s="40" t="s">
        <v>9</v>
      </c>
      <c r="C161" s="6"/>
      <c r="D161" s="7" t="s">
        <v>57</v>
      </c>
      <c r="E161" s="7"/>
      <c r="F161" s="7" t="s">
        <v>58</v>
      </c>
      <c r="G161" s="7"/>
      <c r="H161" s="8" t="s">
        <v>59</v>
      </c>
      <c r="I161">
        <f t="shared" si="10"/>
        <v>0</v>
      </c>
      <c r="J161">
        <f t="shared" si="8"/>
        <v>0</v>
      </c>
      <c r="K161">
        <f t="shared" si="9"/>
        <v>0</v>
      </c>
    </row>
    <row r="162" spans="1:11" x14ac:dyDescent="0.35">
      <c r="A162" s="39" t="s">
        <v>193</v>
      </c>
      <c r="B162" s="40" t="s">
        <v>10</v>
      </c>
      <c r="C162" s="6">
        <v>1</v>
      </c>
      <c r="D162" s="7" t="s">
        <v>57</v>
      </c>
      <c r="E162" s="7">
        <v>11</v>
      </c>
      <c r="F162" s="7" t="s">
        <v>58</v>
      </c>
      <c r="G162" s="7">
        <v>10</v>
      </c>
      <c r="H162" s="8" t="s">
        <v>59</v>
      </c>
      <c r="I162">
        <f t="shared" si="10"/>
        <v>709.62</v>
      </c>
      <c r="J162">
        <f t="shared" si="8"/>
        <v>18</v>
      </c>
      <c r="K162">
        <f t="shared" si="9"/>
        <v>12773.16</v>
      </c>
    </row>
    <row r="163" spans="1:11" x14ac:dyDescent="0.35">
      <c r="A163" s="39" t="s">
        <v>194</v>
      </c>
      <c r="B163" s="40" t="s">
        <v>11</v>
      </c>
      <c r="C163" s="6"/>
      <c r="D163" s="7" t="s">
        <v>57</v>
      </c>
      <c r="E163" s="7"/>
      <c r="F163" s="7" t="s">
        <v>58</v>
      </c>
      <c r="G163" s="7"/>
      <c r="H163" s="8" t="s">
        <v>59</v>
      </c>
      <c r="I163">
        <f t="shared" si="10"/>
        <v>0</v>
      </c>
      <c r="J163">
        <f t="shared" si="8"/>
        <v>0</v>
      </c>
      <c r="K163">
        <f t="shared" si="9"/>
        <v>0</v>
      </c>
    </row>
    <row r="164" spans="1:11" x14ac:dyDescent="0.35">
      <c r="A164" s="39" t="s">
        <v>195</v>
      </c>
      <c r="B164" s="40" t="s">
        <v>12</v>
      </c>
      <c r="C164" s="6"/>
      <c r="D164" s="7" t="s">
        <v>57</v>
      </c>
      <c r="E164" s="7"/>
      <c r="F164" s="7" t="s">
        <v>58</v>
      </c>
      <c r="G164" s="7"/>
      <c r="H164" s="8" t="s">
        <v>59</v>
      </c>
      <c r="I164">
        <f t="shared" si="10"/>
        <v>0</v>
      </c>
      <c r="J164">
        <f t="shared" si="8"/>
        <v>0</v>
      </c>
      <c r="K164">
        <f t="shared" si="9"/>
        <v>0</v>
      </c>
    </row>
    <row r="165" spans="1:11" x14ac:dyDescent="0.35">
      <c r="A165" s="39" t="s">
        <v>196</v>
      </c>
      <c r="B165" s="40" t="s">
        <v>13</v>
      </c>
      <c r="C165" s="6"/>
      <c r="D165" s="7" t="s">
        <v>57</v>
      </c>
      <c r="E165" s="7"/>
      <c r="F165" s="7" t="s">
        <v>58</v>
      </c>
      <c r="G165" s="7">
        <v>0</v>
      </c>
      <c r="H165" s="8" t="s">
        <v>59</v>
      </c>
      <c r="I165">
        <f>(C165*365)+(E165*30.42)+G165</f>
        <v>0</v>
      </c>
      <c r="J165">
        <f t="shared" si="8"/>
        <v>0</v>
      </c>
      <c r="K165">
        <f t="shared" si="9"/>
        <v>0</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9"/>
        <v>0</v>
      </c>
    </row>
    <row r="167" spans="1:11" x14ac:dyDescent="0.35">
      <c r="A167" s="39" t="s">
        <v>198</v>
      </c>
      <c r="B167" s="41" t="s">
        <v>215</v>
      </c>
      <c r="C167" s="6">
        <v>10</v>
      </c>
      <c r="D167" s="7" t="s">
        <v>57</v>
      </c>
      <c r="E167" s="7"/>
      <c r="F167" s="7" t="s">
        <v>58</v>
      </c>
      <c r="G167" s="7"/>
      <c r="H167" s="8" t="s">
        <v>59</v>
      </c>
      <c r="I167">
        <f t="shared" si="11"/>
        <v>3650</v>
      </c>
      <c r="J167">
        <f t="shared" si="8"/>
        <v>1</v>
      </c>
      <c r="K167">
        <f t="shared" si="9"/>
        <v>3650</v>
      </c>
    </row>
    <row r="168" spans="1:11" x14ac:dyDescent="0.35">
      <c r="A168" s="39" t="s">
        <v>235</v>
      </c>
      <c r="B168" s="41" t="s">
        <v>216</v>
      </c>
      <c r="C168" s="6"/>
      <c r="D168" s="7" t="s">
        <v>57</v>
      </c>
      <c r="E168" s="7"/>
      <c r="F168" s="7" t="s">
        <v>58</v>
      </c>
      <c r="G168" s="7"/>
      <c r="H168" s="8" t="s">
        <v>59</v>
      </c>
      <c r="I168">
        <f t="shared" si="11"/>
        <v>0</v>
      </c>
      <c r="J168">
        <f t="shared" si="8"/>
        <v>0</v>
      </c>
      <c r="K168">
        <f t="shared" si="9"/>
        <v>0</v>
      </c>
    </row>
    <row r="169" spans="1:11" ht="31" x14ac:dyDescent="0.35">
      <c r="A169" s="39" t="s">
        <v>236</v>
      </c>
      <c r="B169" s="41" t="s">
        <v>221</v>
      </c>
      <c r="C169" s="6"/>
      <c r="D169" s="7" t="s">
        <v>57</v>
      </c>
      <c r="E169" s="7"/>
      <c r="F169" s="7" t="s">
        <v>58</v>
      </c>
      <c r="G169" s="7"/>
      <c r="H169" s="8" t="s">
        <v>59</v>
      </c>
      <c r="I169">
        <f t="shared" si="11"/>
        <v>0</v>
      </c>
      <c r="J169">
        <f t="shared" si="8"/>
        <v>0</v>
      </c>
      <c r="K169">
        <f t="shared" si="9"/>
        <v>0</v>
      </c>
    </row>
    <row r="170" spans="1:11" ht="31" x14ac:dyDescent="0.35">
      <c r="A170" s="39" t="s">
        <v>237</v>
      </c>
      <c r="B170" s="41" t="s">
        <v>69</v>
      </c>
      <c r="C170" s="6">
        <v>2</v>
      </c>
      <c r="D170" s="7" t="s">
        <v>57</v>
      </c>
      <c r="E170" s="7">
        <v>6</v>
      </c>
      <c r="F170" s="7" t="s">
        <v>58</v>
      </c>
      <c r="G170" s="7">
        <v>14</v>
      </c>
      <c r="H170" s="8" t="s">
        <v>59</v>
      </c>
      <c r="I170">
        <f t="shared" si="11"/>
        <v>926.52</v>
      </c>
      <c r="J170">
        <f t="shared" si="8"/>
        <v>38</v>
      </c>
      <c r="K170">
        <f t="shared" si="9"/>
        <v>35207.760000000002</v>
      </c>
    </row>
    <row r="171" spans="1:11" ht="31" x14ac:dyDescent="0.35">
      <c r="A171" s="39"/>
      <c r="B171" s="41" t="s">
        <v>271</v>
      </c>
      <c r="C171" s="6"/>
      <c r="D171" s="7"/>
      <c r="E171" s="7"/>
      <c r="F171" s="7"/>
      <c r="G171" s="7"/>
      <c r="H171" s="8"/>
      <c r="I171">
        <f t="shared" ref="I171" si="12">(C171*365)+(E171*30.42)+G171</f>
        <v>0</v>
      </c>
      <c r="J171">
        <f t="shared" ref="J171" si="13">C195</f>
        <v>0</v>
      </c>
      <c r="K171">
        <f t="shared" ref="K171" si="14">I171*J171</f>
        <v>0</v>
      </c>
    </row>
    <row r="172" spans="1:11" x14ac:dyDescent="0.35">
      <c r="A172" s="39" t="s">
        <v>238</v>
      </c>
      <c r="B172" s="40" t="s">
        <v>70</v>
      </c>
      <c r="C172" s="6"/>
      <c r="D172" s="7" t="s">
        <v>57</v>
      </c>
      <c r="E172" s="7">
        <v>10</v>
      </c>
      <c r="F172" s="7" t="s">
        <v>58</v>
      </c>
      <c r="G172" s="7">
        <v>2</v>
      </c>
      <c r="H172" s="8" t="s">
        <v>59</v>
      </c>
      <c r="I172">
        <f t="shared" si="11"/>
        <v>306.20000000000005</v>
      </c>
      <c r="J172">
        <f t="shared" ref="J172" si="15">C196</f>
        <v>7</v>
      </c>
      <c r="K172">
        <f t="shared" si="9"/>
        <v>2143.4000000000005</v>
      </c>
    </row>
    <row r="173" spans="1:11" x14ac:dyDescent="0.35">
      <c r="A173" s="4">
        <v>13</v>
      </c>
      <c r="B173" s="5" t="s">
        <v>87</v>
      </c>
      <c r="C173" s="109">
        <f>SUM(C174:H177,C179,C181:H196)</f>
        <v>126</v>
      </c>
      <c r="D173" s="110"/>
      <c r="E173" s="110"/>
      <c r="F173" s="110"/>
      <c r="G173" s="110"/>
      <c r="H173" s="111"/>
      <c r="I173" s="30">
        <f>C39</f>
        <v>0</v>
      </c>
    </row>
    <row r="174" spans="1:11" x14ac:dyDescent="0.35">
      <c r="A174" s="4" t="s">
        <v>68</v>
      </c>
      <c r="B174" s="5" t="s">
        <v>2</v>
      </c>
      <c r="C174" s="115">
        <v>17</v>
      </c>
      <c r="D174" s="115"/>
      <c r="E174" s="115"/>
      <c r="F174" s="115"/>
      <c r="G174" s="115"/>
      <c r="H174" s="115"/>
    </row>
    <row r="175" spans="1:11" x14ac:dyDescent="0.35">
      <c r="A175" s="4" t="s">
        <v>199</v>
      </c>
      <c r="B175" s="5" t="s">
        <v>3</v>
      </c>
      <c r="C175" s="115">
        <v>1</v>
      </c>
      <c r="D175" s="115"/>
      <c r="E175" s="115"/>
      <c r="F175" s="115"/>
      <c r="G175" s="115"/>
      <c r="H175" s="115"/>
    </row>
    <row r="176" spans="1:11" x14ac:dyDescent="0.35">
      <c r="A176" s="4" t="s">
        <v>200</v>
      </c>
      <c r="B176" s="5" t="s">
        <v>4</v>
      </c>
      <c r="C176" s="115">
        <v>7</v>
      </c>
      <c r="D176" s="115"/>
      <c r="E176" s="115"/>
      <c r="F176" s="115"/>
      <c r="G176" s="115"/>
      <c r="H176" s="115"/>
    </row>
    <row r="177" spans="1:8" x14ac:dyDescent="0.35">
      <c r="A177" s="39" t="s">
        <v>201</v>
      </c>
      <c r="B177" s="40" t="s">
        <v>243</v>
      </c>
      <c r="C177" s="115"/>
      <c r="D177" s="115"/>
      <c r="E177" s="115"/>
      <c r="F177" s="115"/>
      <c r="G177" s="115"/>
      <c r="H177" s="115"/>
    </row>
    <row r="178" spans="1:8" x14ac:dyDescent="0.35">
      <c r="A178" s="39" t="s">
        <v>265</v>
      </c>
      <c r="B178" s="40" t="s">
        <v>249</v>
      </c>
      <c r="C178" s="115"/>
      <c r="D178" s="115"/>
      <c r="E178" s="115"/>
      <c r="F178" s="115"/>
      <c r="G178" s="115"/>
      <c r="H178" s="115"/>
    </row>
    <row r="179" spans="1:8" ht="31" x14ac:dyDescent="0.35">
      <c r="A179" s="39" t="s">
        <v>202</v>
      </c>
      <c r="B179" s="41" t="s">
        <v>251</v>
      </c>
      <c r="C179" s="115"/>
      <c r="D179" s="115"/>
      <c r="E179" s="115"/>
      <c r="F179" s="115"/>
      <c r="G179" s="115"/>
      <c r="H179" s="115"/>
    </row>
    <row r="180" spans="1:8" x14ac:dyDescent="0.35">
      <c r="A180" s="39" t="s">
        <v>266</v>
      </c>
      <c r="B180" s="41" t="s">
        <v>258</v>
      </c>
      <c r="C180" s="115"/>
      <c r="D180" s="115"/>
      <c r="E180" s="115"/>
      <c r="F180" s="115"/>
      <c r="G180" s="115"/>
      <c r="H180" s="115"/>
    </row>
    <row r="181" spans="1:8" x14ac:dyDescent="0.35">
      <c r="A181" s="39" t="s">
        <v>203</v>
      </c>
      <c r="B181" s="40" t="s">
        <v>5</v>
      </c>
      <c r="C181" s="115">
        <v>2</v>
      </c>
      <c r="D181" s="115"/>
      <c r="E181" s="115"/>
      <c r="F181" s="115"/>
      <c r="G181" s="115"/>
      <c r="H181" s="115"/>
    </row>
    <row r="182" spans="1:8" x14ac:dyDescent="0.35">
      <c r="A182" s="39" t="s">
        <v>204</v>
      </c>
      <c r="B182" s="40" t="s">
        <v>6</v>
      </c>
      <c r="C182" s="115">
        <v>8</v>
      </c>
      <c r="D182" s="115"/>
      <c r="E182" s="115"/>
      <c r="F182" s="115"/>
      <c r="G182" s="115"/>
      <c r="H182" s="115"/>
    </row>
    <row r="183" spans="1:8" x14ac:dyDescent="0.35">
      <c r="A183" s="39" t="s">
        <v>205</v>
      </c>
      <c r="B183" s="40" t="s">
        <v>7</v>
      </c>
      <c r="C183" s="115">
        <v>25</v>
      </c>
      <c r="D183" s="115"/>
      <c r="E183" s="115"/>
      <c r="F183" s="115"/>
      <c r="G183" s="115"/>
      <c r="H183" s="115"/>
    </row>
    <row r="184" spans="1:8" x14ac:dyDescent="0.35">
      <c r="A184" s="39" t="s">
        <v>206</v>
      </c>
      <c r="B184" s="40" t="s">
        <v>8</v>
      </c>
      <c r="C184" s="115">
        <v>2</v>
      </c>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v>18</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v>1</v>
      </c>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38</v>
      </c>
      <c r="D194" s="115"/>
      <c r="E194" s="115"/>
      <c r="F194" s="115"/>
      <c r="G194" s="115"/>
      <c r="H194" s="115"/>
    </row>
    <row r="195" spans="1:8" ht="31" x14ac:dyDescent="0.35">
      <c r="A195" s="39"/>
      <c r="B195" s="41" t="s">
        <v>271</v>
      </c>
      <c r="C195" s="115"/>
      <c r="D195" s="115"/>
      <c r="E195" s="115"/>
      <c r="F195" s="115"/>
      <c r="G195" s="115"/>
      <c r="H195" s="115"/>
    </row>
    <row r="196" spans="1:8" x14ac:dyDescent="0.35">
      <c r="A196" s="39" t="s">
        <v>242</v>
      </c>
      <c r="B196" s="40" t="s">
        <v>70</v>
      </c>
      <c r="C196" s="115">
        <v>7</v>
      </c>
      <c r="D196" s="115"/>
      <c r="E196" s="115"/>
      <c r="F196" s="115"/>
      <c r="G196" s="115"/>
      <c r="H196" s="115"/>
    </row>
  </sheetData>
  <mergeCells count="123">
    <mergeCell ref="C36:H36"/>
    <mergeCell ref="C80:H80"/>
    <mergeCell ref="C195:H195"/>
    <mergeCell ref="C147:H147"/>
    <mergeCell ref="C175:H175"/>
    <mergeCell ref="C176:H176"/>
    <mergeCell ref="C177:H177"/>
    <mergeCell ref="C178:H178"/>
    <mergeCell ref="C179:H179"/>
    <mergeCell ref="C173:H173"/>
    <mergeCell ref="C174:H174"/>
    <mergeCell ref="C190:H190"/>
    <mergeCell ref="C185:H185"/>
    <mergeCell ref="C186:H186"/>
    <mergeCell ref="C187:H187"/>
    <mergeCell ref="C188:H188"/>
    <mergeCell ref="C189:H189"/>
    <mergeCell ref="C180:H180"/>
    <mergeCell ref="C181:H181"/>
    <mergeCell ref="C182:H182"/>
    <mergeCell ref="C183:H183"/>
    <mergeCell ref="C184:H184"/>
    <mergeCell ref="C106:H106"/>
    <mergeCell ref="C107:H107"/>
    <mergeCell ref="C101:H101"/>
    <mergeCell ref="C102:H102"/>
    <mergeCell ref="C103:H103"/>
    <mergeCell ref="C104:H104"/>
    <mergeCell ref="C105:H105"/>
    <mergeCell ref="C108:H108"/>
    <mergeCell ref="C109:H109"/>
    <mergeCell ref="C100:H100"/>
    <mergeCell ref="C85:H85"/>
    <mergeCell ref="C86:H86"/>
    <mergeCell ref="C87:H87"/>
    <mergeCell ref="C96:H96"/>
    <mergeCell ref="C74:H74"/>
    <mergeCell ref="C75:H75"/>
    <mergeCell ref="C63:H63"/>
    <mergeCell ref="C53:H53"/>
    <mergeCell ref="C55:H55"/>
    <mergeCell ref="C56:H56"/>
    <mergeCell ref="C97:H97"/>
    <mergeCell ref="C98:H98"/>
    <mergeCell ref="C99:H99"/>
    <mergeCell ref="C64:H64"/>
    <mergeCell ref="C65:H65"/>
    <mergeCell ref="C66:H66"/>
    <mergeCell ref="C84:H84"/>
    <mergeCell ref="C92:H92"/>
    <mergeCell ref="C93:H93"/>
    <mergeCell ref="C94:H94"/>
    <mergeCell ref="C88:H88"/>
    <mergeCell ref="C89:H89"/>
    <mergeCell ref="C90:H90"/>
    <mergeCell ref="C91:H91"/>
    <mergeCell ref="C95:H95"/>
    <mergeCell ref="C30:H30"/>
    <mergeCell ref="C62:H62"/>
    <mergeCell ref="C37:H37"/>
    <mergeCell ref="C50:H50"/>
    <mergeCell ref="C39:H39"/>
    <mergeCell ref="C44:H44"/>
    <mergeCell ref="C59:H59"/>
    <mergeCell ref="C60:H60"/>
    <mergeCell ref="C61:H61"/>
    <mergeCell ref="C57:H57"/>
    <mergeCell ref="C58:H58"/>
    <mergeCell ref="C54:H54"/>
    <mergeCell ref="C41:H41"/>
    <mergeCell ref="C42:H42"/>
    <mergeCell ref="C43:H43"/>
    <mergeCell ref="C51:H51"/>
    <mergeCell ref="C52:H52"/>
    <mergeCell ref="C48:H48"/>
    <mergeCell ref="C49:H49"/>
    <mergeCell ref="C38:H38"/>
    <mergeCell ref="C40:H40"/>
    <mergeCell ref="C45:H45"/>
    <mergeCell ref="C46:H46"/>
    <mergeCell ref="C47:H47"/>
    <mergeCell ref="C21:H21"/>
    <mergeCell ref="C22:H22"/>
    <mergeCell ref="C23:H23"/>
    <mergeCell ref="C24:H24"/>
    <mergeCell ref="C25:H25"/>
    <mergeCell ref="C26:H26"/>
    <mergeCell ref="C27:H27"/>
    <mergeCell ref="C28:H28"/>
    <mergeCell ref="C29:H29"/>
    <mergeCell ref="C12:H12"/>
    <mergeCell ref="C13:H13"/>
    <mergeCell ref="C14:H14"/>
    <mergeCell ref="C15:H15"/>
    <mergeCell ref="C16:H16"/>
    <mergeCell ref="C19:H19"/>
    <mergeCell ref="C17:H17"/>
    <mergeCell ref="C18:H18"/>
    <mergeCell ref="C20:H20"/>
    <mergeCell ref="C191:H191"/>
    <mergeCell ref="C192:H192"/>
    <mergeCell ref="C193:H193"/>
    <mergeCell ref="C194:H194"/>
    <mergeCell ref="C196:H196"/>
    <mergeCell ref="C31:H31"/>
    <mergeCell ref="C32:H32"/>
    <mergeCell ref="C33:H33"/>
    <mergeCell ref="C34:H34"/>
    <mergeCell ref="C35:H35"/>
    <mergeCell ref="C67:H67"/>
    <mergeCell ref="C68:H68"/>
    <mergeCell ref="C69:H69"/>
    <mergeCell ref="C70:H70"/>
    <mergeCell ref="C71:H71"/>
    <mergeCell ref="C72:H72"/>
    <mergeCell ref="C83:H83"/>
    <mergeCell ref="C76:H76"/>
    <mergeCell ref="C78:H78"/>
    <mergeCell ref="C77:H77"/>
    <mergeCell ref="C79:H79"/>
    <mergeCell ref="C81:H81"/>
    <mergeCell ref="C82:H82"/>
    <mergeCell ref="C73:H73"/>
  </mergeCells>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97"/>
  <sheetViews>
    <sheetView topLeftCell="A118" zoomScale="60" zoomScaleNormal="6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279</v>
      </c>
    </row>
    <row r="12" spans="1:8" x14ac:dyDescent="0.35">
      <c r="A12" s="3" t="s">
        <v>60</v>
      </c>
      <c r="B12" s="3" t="s">
        <v>61</v>
      </c>
      <c r="C12" s="112" t="s">
        <v>62</v>
      </c>
      <c r="D12" s="113"/>
      <c r="E12" s="113"/>
      <c r="F12" s="113"/>
      <c r="G12" s="113"/>
      <c r="H12" s="114"/>
    </row>
    <row r="13" spans="1:8" x14ac:dyDescent="0.35">
      <c r="A13" s="4">
        <v>1</v>
      </c>
      <c r="B13" s="5" t="s">
        <v>0</v>
      </c>
      <c r="C13" s="108">
        <v>652</v>
      </c>
      <c r="D13" s="106"/>
      <c r="E13" s="106"/>
      <c r="F13" s="106"/>
      <c r="G13" s="106"/>
      <c r="H13" s="107"/>
    </row>
    <row r="14" spans="1:8" x14ac:dyDescent="0.35">
      <c r="A14" s="4">
        <v>2</v>
      </c>
      <c r="B14" s="5" t="s">
        <v>1</v>
      </c>
      <c r="C14" s="109">
        <f>SUM(C15:H18,C20,C22:H37)</f>
        <v>280</v>
      </c>
      <c r="D14" s="110"/>
      <c r="E14" s="110"/>
      <c r="F14" s="110"/>
      <c r="G14" s="110"/>
      <c r="H14" s="111"/>
    </row>
    <row r="15" spans="1:8" x14ac:dyDescent="0.35">
      <c r="A15" s="4" t="s">
        <v>111</v>
      </c>
      <c r="B15" s="5" t="s">
        <v>2</v>
      </c>
      <c r="C15" s="108">
        <v>5</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17</v>
      </c>
      <c r="D17" s="106"/>
      <c r="E17" s="106"/>
      <c r="F17" s="106"/>
      <c r="G17" s="106"/>
      <c r="H17" s="107"/>
    </row>
    <row r="18" spans="1:8" x14ac:dyDescent="0.35">
      <c r="A18" s="4" t="s">
        <v>114</v>
      </c>
      <c r="B18" s="5" t="s">
        <v>243</v>
      </c>
      <c r="C18" s="108">
        <v>6</v>
      </c>
      <c r="D18" s="106"/>
      <c r="E18" s="106"/>
      <c r="F18" s="106"/>
      <c r="G18" s="106"/>
      <c r="H18" s="107"/>
    </row>
    <row r="19" spans="1:8" x14ac:dyDescent="0.35">
      <c r="A19" s="4" t="s">
        <v>244</v>
      </c>
      <c r="B19" s="22" t="s">
        <v>245</v>
      </c>
      <c r="C19" s="108">
        <v>3</v>
      </c>
      <c r="D19" s="106"/>
      <c r="E19" s="106"/>
      <c r="F19" s="106"/>
      <c r="G19" s="106"/>
      <c r="H19" s="107"/>
    </row>
    <row r="20" spans="1:8" ht="31" x14ac:dyDescent="0.35">
      <c r="A20" s="4" t="s">
        <v>115</v>
      </c>
      <c r="B20" s="11" t="s">
        <v>268</v>
      </c>
      <c r="C20" s="108">
        <v>6</v>
      </c>
      <c r="D20" s="106"/>
      <c r="E20" s="106"/>
      <c r="F20" s="106"/>
      <c r="G20" s="106"/>
      <c r="H20" s="107"/>
    </row>
    <row r="21" spans="1:8" x14ac:dyDescent="0.35">
      <c r="A21" s="4" t="s">
        <v>247</v>
      </c>
      <c r="B21" s="42" t="s">
        <v>245</v>
      </c>
      <c r="C21" s="108">
        <v>6</v>
      </c>
      <c r="D21" s="106"/>
      <c r="E21" s="106"/>
      <c r="F21" s="106"/>
      <c r="G21" s="106"/>
      <c r="H21" s="107"/>
    </row>
    <row r="22" spans="1:8" x14ac:dyDescent="0.35">
      <c r="A22" s="4" t="s">
        <v>116</v>
      </c>
      <c r="B22" s="5" t="s">
        <v>5</v>
      </c>
      <c r="C22" s="108">
        <v>6</v>
      </c>
      <c r="D22" s="106"/>
      <c r="E22" s="106"/>
      <c r="F22" s="106"/>
      <c r="G22" s="106"/>
      <c r="H22" s="107"/>
    </row>
    <row r="23" spans="1:8" x14ac:dyDescent="0.35">
      <c r="A23" s="4" t="s">
        <v>117</v>
      </c>
      <c r="B23" s="5" t="s">
        <v>6</v>
      </c>
      <c r="C23" s="108">
        <v>29</v>
      </c>
      <c r="D23" s="106"/>
      <c r="E23" s="106"/>
      <c r="F23" s="106"/>
      <c r="G23" s="106"/>
      <c r="H23" s="107"/>
    </row>
    <row r="24" spans="1:8" x14ac:dyDescent="0.35">
      <c r="A24" s="4" t="s">
        <v>118</v>
      </c>
      <c r="B24" s="5" t="s">
        <v>7</v>
      </c>
      <c r="C24" s="108">
        <v>55</v>
      </c>
      <c r="D24" s="106"/>
      <c r="E24" s="106"/>
      <c r="F24" s="106"/>
      <c r="G24" s="106"/>
      <c r="H24" s="107"/>
    </row>
    <row r="25" spans="1:8" x14ac:dyDescent="0.35">
      <c r="A25" s="4" t="s">
        <v>119</v>
      </c>
      <c r="B25" s="5" t="s">
        <v>8</v>
      </c>
      <c r="C25" s="108">
        <v>5</v>
      </c>
      <c r="D25" s="106"/>
      <c r="E25" s="106"/>
      <c r="F25" s="106"/>
      <c r="G25" s="106"/>
      <c r="H25" s="107"/>
    </row>
    <row r="26" spans="1:8" x14ac:dyDescent="0.35">
      <c r="A26" s="4" t="s">
        <v>120</v>
      </c>
      <c r="B26" s="5" t="s">
        <v>9</v>
      </c>
      <c r="C26" s="108">
        <v>5</v>
      </c>
      <c r="D26" s="106"/>
      <c r="E26" s="106"/>
      <c r="F26" s="106"/>
      <c r="G26" s="106"/>
      <c r="H26" s="107"/>
    </row>
    <row r="27" spans="1:8" x14ac:dyDescent="0.35">
      <c r="A27" s="4" t="s">
        <v>121</v>
      </c>
      <c r="B27" s="5" t="s">
        <v>10</v>
      </c>
      <c r="C27" s="108">
        <v>17</v>
      </c>
      <c r="D27" s="106"/>
      <c r="E27" s="106"/>
      <c r="F27" s="106"/>
      <c r="G27" s="106"/>
      <c r="H27" s="107"/>
    </row>
    <row r="28" spans="1:8" x14ac:dyDescent="0.35">
      <c r="A28" s="4" t="s">
        <v>122</v>
      </c>
      <c r="B28" s="5" t="s">
        <v>11</v>
      </c>
      <c r="C28" s="108">
        <v>1</v>
      </c>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v>4</v>
      </c>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v>2</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39</v>
      </c>
      <c r="D35" s="106"/>
      <c r="E35" s="106"/>
      <c r="F35" s="106"/>
      <c r="G35" s="106"/>
      <c r="H35" s="107"/>
    </row>
    <row r="36" spans="1:8" ht="31" x14ac:dyDescent="0.35">
      <c r="A36" s="39"/>
      <c r="B36" s="41" t="s">
        <v>271</v>
      </c>
      <c r="C36" s="108">
        <v>10</v>
      </c>
      <c r="D36" s="106"/>
      <c r="E36" s="106"/>
      <c r="F36" s="106"/>
      <c r="G36" s="106"/>
      <c r="H36" s="107"/>
    </row>
    <row r="37" spans="1:8" x14ac:dyDescent="0.35">
      <c r="A37" s="39" t="s">
        <v>225</v>
      </c>
      <c r="B37" s="40" t="s">
        <v>70</v>
      </c>
      <c r="C37" s="108">
        <v>73</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437</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71</v>
      </c>
      <c r="D57" s="106"/>
      <c r="E57" s="106"/>
      <c r="F57" s="106"/>
      <c r="G57" s="106"/>
      <c r="H57" s="107"/>
      <c r="I57"/>
    </row>
    <row r="58" spans="1:9" x14ac:dyDescent="0.35">
      <c r="A58" s="4" t="s">
        <v>89</v>
      </c>
      <c r="B58" s="5" t="s">
        <v>3</v>
      </c>
      <c r="C58" s="108">
        <v>1</v>
      </c>
      <c r="D58" s="106"/>
      <c r="E58" s="106"/>
      <c r="F58" s="106"/>
      <c r="G58" s="106"/>
      <c r="H58" s="107"/>
    </row>
    <row r="59" spans="1:9" x14ac:dyDescent="0.35">
      <c r="A59" s="4" t="s">
        <v>90</v>
      </c>
      <c r="B59" s="5" t="s">
        <v>4</v>
      </c>
      <c r="C59" s="108">
        <v>30</v>
      </c>
      <c r="D59" s="106"/>
      <c r="E59" s="106"/>
      <c r="F59" s="106"/>
      <c r="G59" s="106"/>
      <c r="H59" s="107"/>
    </row>
    <row r="60" spans="1:9" x14ac:dyDescent="0.35">
      <c r="A60" s="39" t="s">
        <v>91</v>
      </c>
      <c r="B60" s="40" t="s">
        <v>253</v>
      </c>
      <c r="C60" s="108">
        <v>16</v>
      </c>
      <c r="D60" s="106"/>
      <c r="E60" s="106"/>
      <c r="F60" s="106"/>
      <c r="G60" s="106"/>
      <c r="H60" s="107"/>
    </row>
    <row r="61" spans="1:9" x14ac:dyDescent="0.35">
      <c r="A61" s="39" t="s">
        <v>248</v>
      </c>
      <c r="B61" s="40" t="s">
        <v>249</v>
      </c>
      <c r="C61" s="108">
        <v>8</v>
      </c>
      <c r="D61" s="106"/>
      <c r="E61" s="106"/>
      <c r="F61" s="106"/>
      <c r="G61" s="106"/>
      <c r="H61" s="107"/>
    </row>
    <row r="62" spans="1:9" ht="31" x14ac:dyDescent="0.35">
      <c r="A62" s="39" t="s">
        <v>250</v>
      </c>
      <c r="B62" s="41" t="s">
        <v>251</v>
      </c>
      <c r="C62" s="108">
        <v>11</v>
      </c>
      <c r="D62" s="106"/>
      <c r="E62" s="106"/>
      <c r="F62" s="106"/>
      <c r="G62" s="106"/>
      <c r="H62" s="107"/>
    </row>
    <row r="63" spans="1:9" x14ac:dyDescent="0.35">
      <c r="A63" s="39" t="s">
        <v>252</v>
      </c>
      <c r="B63" s="43" t="s">
        <v>249</v>
      </c>
      <c r="C63" s="108">
        <v>10</v>
      </c>
      <c r="D63" s="106"/>
      <c r="E63" s="106"/>
      <c r="F63" s="106"/>
      <c r="G63" s="106"/>
      <c r="H63" s="107"/>
    </row>
    <row r="64" spans="1:9" x14ac:dyDescent="0.35">
      <c r="A64" s="39" t="s">
        <v>92</v>
      </c>
      <c r="B64" s="40" t="s">
        <v>5</v>
      </c>
      <c r="C64" s="115">
        <v>3</v>
      </c>
      <c r="D64" s="115"/>
      <c r="E64" s="115"/>
      <c r="F64" s="115"/>
      <c r="G64" s="115"/>
      <c r="H64" s="115"/>
    </row>
    <row r="65" spans="1:8" x14ac:dyDescent="0.35">
      <c r="A65" s="39" t="s">
        <v>93</v>
      </c>
      <c r="B65" s="40" t="s">
        <v>6</v>
      </c>
      <c r="C65" s="108">
        <v>46</v>
      </c>
      <c r="D65" s="106"/>
      <c r="E65" s="106"/>
      <c r="F65" s="106"/>
      <c r="G65" s="106"/>
      <c r="H65" s="107"/>
    </row>
    <row r="66" spans="1:8" x14ac:dyDescent="0.35">
      <c r="A66" s="39" t="s">
        <v>94</v>
      </c>
      <c r="B66" s="40" t="s">
        <v>7</v>
      </c>
      <c r="C66" s="108">
        <v>68</v>
      </c>
      <c r="D66" s="106"/>
      <c r="E66" s="106"/>
      <c r="F66" s="106"/>
      <c r="G66" s="106"/>
      <c r="H66" s="107"/>
    </row>
    <row r="67" spans="1:8" x14ac:dyDescent="0.35">
      <c r="A67" s="39" t="s">
        <v>136</v>
      </c>
      <c r="B67" s="40" t="s">
        <v>8</v>
      </c>
      <c r="C67" s="108"/>
      <c r="D67" s="106"/>
      <c r="E67" s="106"/>
      <c r="F67" s="106"/>
      <c r="G67" s="106"/>
      <c r="H67" s="107"/>
    </row>
    <row r="68" spans="1:8" x14ac:dyDescent="0.35">
      <c r="A68" s="39" t="s">
        <v>137</v>
      </c>
      <c r="B68" s="40" t="s">
        <v>9</v>
      </c>
      <c r="C68" s="108">
        <v>8</v>
      </c>
      <c r="D68" s="106"/>
      <c r="E68" s="106"/>
      <c r="F68" s="106"/>
      <c r="G68" s="106"/>
      <c r="H68" s="107"/>
    </row>
    <row r="69" spans="1:8" x14ac:dyDescent="0.35">
      <c r="A69" s="39" t="s">
        <v>138</v>
      </c>
      <c r="B69" s="40" t="s">
        <v>10</v>
      </c>
      <c r="C69" s="108">
        <v>26</v>
      </c>
      <c r="D69" s="106"/>
      <c r="E69" s="106"/>
      <c r="F69" s="106"/>
      <c r="G69" s="106"/>
      <c r="H69" s="107"/>
    </row>
    <row r="70" spans="1:8" x14ac:dyDescent="0.35">
      <c r="A70" s="39" t="s">
        <v>139</v>
      </c>
      <c r="B70" s="40" t="s">
        <v>11</v>
      </c>
      <c r="C70" s="108"/>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v>4</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2</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c r="D76" s="106"/>
      <c r="E76" s="106"/>
      <c r="F76" s="106"/>
      <c r="G76" s="106"/>
      <c r="H76" s="107"/>
    </row>
    <row r="77" spans="1:8" ht="31" x14ac:dyDescent="0.35">
      <c r="A77" s="39" t="s">
        <v>229</v>
      </c>
      <c r="B77" s="41" t="s">
        <v>267</v>
      </c>
      <c r="C77" s="108">
        <v>63</v>
      </c>
      <c r="D77" s="106"/>
      <c r="E77" s="106"/>
      <c r="F77" s="106"/>
      <c r="G77" s="106"/>
      <c r="H77" s="107"/>
    </row>
    <row r="78" spans="1:8" ht="31" x14ac:dyDescent="0.35">
      <c r="A78" s="39" t="s">
        <v>254</v>
      </c>
      <c r="B78" s="41" t="s">
        <v>219</v>
      </c>
      <c r="C78" s="108">
        <v>3</v>
      </c>
      <c r="D78" s="106"/>
      <c r="E78" s="106"/>
      <c r="F78" s="106"/>
      <c r="G78" s="106"/>
      <c r="H78" s="107"/>
    </row>
    <row r="79" spans="1:8" ht="31" x14ac:dyDescent="0.35">
      <c r="A79" s="39" t="s">
        <v>255</v>
      </c>
      <c r="B79" s="41" t="s">
        <v>220</v>
      </c>
      <c r="C79" s="108">
        <v>60</v>
      </c>
      <c r="D79" s="106"/>
      <c r="E79" s="106"/>
      <c r="F79" s="106"/>
      <c r="G79" s="106"/>
      <c r="H79" s="107"/>
    </row>
    <row r="80" spans="1:8" ht="31" x14ac:dyDescent="0.35">
      <c r="A80" s="39"/>
      <c r="B80" s="41" t="s">
        <v>271</v>
      </c>
      <c r="C80" s="108">
        <v>7</v>
      </c>
      <c r="D80" s="106"/>
      <c r="E80" s="106"/>
      <c r="F80" s="106"/>
      <c r="G80" s="106"/>
      <c r="H80" s="107"/>
    </row>
    <row r="81" spans="1:10" x14ac:dyDescent="0.35">
      <c r="A81" s="39" t="s">
        <v>230</v>
      </c>
      <c r="B81" s="40" t="s">
        <v>70</v>
      </c>
      <c r="C81" s="108">
        <v>81</v>
      </c>
      <c r="D81" s="106"/>
      <c r="E81" s="106"/>
      <c r="F81" s="106"/>
      <c r="G81" s="106"/>
      <c r="H81" s="107"/>
      <c r="J81" t="s">
        <v>67</v>
      </c>
    </row>
    <row r="82" spans="1:10" x14ac:dyDescent="0.35">
      <c r="A82" s="4" t="s">
        <v>144</v>
      </c>
      <c r="B82" s="5" t="s">
        <v>75</v>
      </c>
      <c r="C82" s="109">
        <f>SUM(C83:H91)</f>
        <v>437</v>
      </c>
      <c r="D82" s="110"/>
      <c r="E82" s="110"/>
      <c r="F82" s="110"/>
      <c r="G82" s="110"/>
      <c r="H82" s="111"/>
      <c r="I82" s="10">
        <f>SUM(C83:H91)</f>
        <v>437</v>
      </c>
      <c r="J82">
        <f>C55</f>
        <v>437</v>
      </c>
    </row>
    <row r="83" spans="1:10" x14ac:dyDescent="0.35">
      <c r="A83" s="4" t="s">
        <v>145</v>
      </c>
      <c r="B83" s="5" t="s">
        <v>76</v>
      </c>
      <c r="C83" s="108">
        <v>4</v>
      </c>
      <c r="D83" s="106"/>
      <c r="E83" s="106"/>
      <c r="F83" s="106"/>
      <c r="G83" s="106"/>
      <c r="H83" s="107"/>
      <c r="I83" s="10"/>
    </row>
    <row r="84" spans="1:10" x14ac:dyDescent="0.35">
      <c r="A84" s="4" t="s">
        <v>146</v>
      </c>
      <c r="B84" s="5" t="s">
        <v>27</v>
      </c>
      <c r="C84" s="108">
        <v>7</v>
      </c>
      <c r="D84" s="106"/>
      <c r="E84" s="106"/>
      <c r="F84" s="106"/>
      <c r="G84" s="106"/>
      <c r="H84" s="107"/>
    </row>
    <row r="85" spans="1:10" x14ac:dyDescent="0.35">
      <c r="A85" s="4" t="s">
        <v>147</v>
      </c>
      <c r="B85" s="5" t="s">
        <v>28</v>
      </c>
      <c r="C85" s="108">
        <v>174</v>
      </c>
      <c r="D85" s="106"/>
      <c r="E85" s="106"/>
      <c r="F85" s="106"/>
      <c r="G85" s="106"/>
      <c r="H85" s="107"/>
    </row>
    <row r="86" spans="1:10" x14ac:dyDescent="0.35">
      <c r="A86" s="4" t="s">
        <v>148</v>
      </c>
      <c r="B86" s="5" t="s">
        <v>29</v>
      </c>
      <c r="C86" s="108">
        <v>102</v>
      </c>
      <c r="D86" s="106"/>
      <c r="E86" s="106"/>
      <c r="F86" s="106"/>
      <c r="G86" s="106"/>
      <c r="H86" s="107"/>
    </row>
    <row r="87" spans="1:10" x14ac:dyDescent="0.35">
      <c r="A87" s="4" t="s">
        <v>149</v>
      </c>
      <c r="B87" s="5" t="s">
        <v>30</v>
      </c>
      <c r="C87" s="108">
        <v>84</v>
      </c>
      <c r="D87" s="106"/>
      <c r="E87" s="106"/>
      <c r="F87" s="106"/>
      <c r="G87" s="106"/>
      <c r="H87" s="107"/>
    </row>
    <row r="88" spans="1:10" x14ac:dyDescent="0.35">
      <c r="A88" s="4" t="s">
        <v>150</v>
      </c>
      <c r="B88" s="5" t="s">
        <v>31</v>
      </c>
      <c r="C88" s="108">
        <v>53</v>
      </c>
      <c r="D88" s="106"/>
      <c r="E88" s="106"/>
      <c r="F88" s="106"/>
      <c r="G88" s="106"/>
      <c r="H88" s="107"/>
    </row>
    <row r="89" spans="1:10" x14ac:dyDescent="0.35">
      <c r="A89" s="4" t="s">
        <v>151</v>
      </c>
      <c r="B89" s="5" t="s">
        <v>32</v>
      </c>
      <c r="C89" s="108">
        <v>11</v>
      </c>
      <c r="D89" s="106"/>
      <c r="E89" s="106"/>
      <c r="F89" s="106"/>
      <c r="G89" s="106"/>
      <c r="H89" s="107"/>
    </row>
    <row r="90" spans="1:10" x14ac:dyDescent="0.35">
      <c r="A90" s="4" t="s">
        <v>152</v>
      </c>
      <c r="B90" s="5" t="s">
        <v>33</v>
      </c>
      <c r="C90" s="108">
        <v>2</v>
      </c>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437</v>
      </c>
      <c r="D92" s="110"/>
      <c r="E92" s="110"/>
      <c r="F92" s="110"/>
      <c r="G92" s="110"/>
      <c r="H92" s="111"/>
      <c r="I92" s="10">
        <f>SUM(C93:H102)</f>
        <v>437</v>
      </c>
      <c r="J92">
        <f>J82</f>
        <v>437</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25</v>
      </c>
      <c r="D97" s="106"/>
      <c r="E97" s="106"/>
      <c r="F97" s="106"/>
      <c r="G97" s="106"/>
      <c r="H97" s="107"/>
    </row>
    <row r="98" spans="1:12" x14ac:dyDescent="0.35">
      <c r="A98" s="4" t="s">
        <v>159</v>
      </c>
      <c r="B98" s="22" t="s">
        <v>35</v>
      </c>
      <c r="C98" s="108">
        <v>139</v>
      </c>
      <c r="D98" s="106"/>
      <c r="E98" s="106"/>
      <c r="F98" s="106"/>
      <c r="G98" s="106"/>
      <c r="H98" s="107"/>
    </row>
    <row r="99" spans="1:12" x14ac:dyDescent="0.35">
      <c r="A99" s="4" t="s">
        <v>160</v>
      </c>
      <c r="B99" s="22" t="s">
        <v>36</v>
      </c>
      <c r="C99" s="108">
        <v>134</v>
      </c>
      <c r="D99" s="106"/>
      <c r="E99" s="106"/>
      <c r="F99" s="106"/>
      <c r="G99" s="106"/>
      <c r="H99" s="107"/>
    </row>
    <row r="100" spans="1:12" x14ac:dyDescent="0.35">
      <c r="A100" s="4" t="s">
        <v>161</v>
      </c>
      <c r="B100" s="22" t="s">
        <v>37</v>
      </c>
      <c r="C100" s="106">
        <v>69</v>
      </c>
      <c r="D100" s="106"/>
      <c r="E100" s="106"/>
      <c r="F100" s="106"/>
      <c r="G100" s="106"/>
      <c r="H100" s="107"/>
    </row>
    <row r="101" spans="1:12" x14ac:dyDescent="0.35">
      <c r="A101" s="4" t="s">
        <v>162</v>
      </c>
      <c r="B101" s="22" t="s">
        <v>38</v>
      </c>
      <c r="C101" s="106">
        <v>43</v>
      </c>
      <c r="D101" s="106"/>
      <c r="E101" s="106"/>
      <c r="F101" s="106"/>
      <c r="G101" s="106"/>
      <c r="H101" s="107"/>
    </row>
    <row r="102" spans="1:12" x14ac:dyDescent="0.35">
      <c r="A102" s="4" t="s">
        <v>163</v>
      </c>
      <c r="B102" s="22" t="s">
        <v>39</v>
      </c>
      <c r="C102" s="106">
        <v>27</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4</v>
      </c>
      <c r="D110" s="28" t="s">
        <v>57</v>
      </c>
      <c r="E110" s="28">
        <f>INT((I110-C110*365)/30.42)</f>
        <v>11</v>
      </c>
      <c r="F110" s="28" t="s">
        <v>58</v>
      </c>
      <c r="G110" s="28">
        <f>ABS(INT(I110-C110*365-E110*30.42))</f>
        <v>28</v>
      </c>
      <c r="H110" s="29" t="s">
        <v>59</v>
      </c>
      <c r="I110">
        <f>K110/J110</f>
        <v>1823.4905263157893</v>
      </c>
      <c r="J110">
        <f>SUM(J113:J116,J118,J120:J135)</f>
        <v>437</v>
      </c>
      <c r="K110">
        <f>SUM(K113:K116,K118,K120:K135)</f>
        <v>796865.36</v>
      </c>
      <c r="L110">
        <f>SUM(K113:K116,K118,K120:K135)</f>
        <v>796865.36</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7" t="s">
        <v>57</v>
      </c>
      <c r="E113" s="7">
        <v>5</v>
      </c>
      <c r="F113" s="7" t="s">
        <v>58</v>
      </c>
      <c r="G113" s="7"/>
      <c r="H113" s="8" t="s">
        <v>59</v>
      </c>
      <c r="I113">
        <f>(C113*365)+(E113*30.42)+G113</f>
        <v>4167.1000000000004</v>
      </c>
      <c r="J113">
        <f t="shared" ref="J113:J133" si="0">C57</f>
        <v>71</v>
      </c>
      <c r="K113">
        <f>I113*J113</f>
        <v>295864.10000000003</v>
      </c>
    </row>
    <row r="114" spans="1:11" x14ac:dyDescent="0.35">
      <c r="A114" s="4" t="s">
        <v>167</v>
      </c>
      <c r="B114" s="5" t="s">
        <v>3</v>
      </c>
      <c r="C114" s="6">
        <v>4</v>
      </c>
      <c r="D114" s="7" t="s">
        <v>57</v>
      </c>
      <c r="E114" s="7"/>
      <c r="F114" s="7" t="s">
        <v>58</v>
      </c>
      <c r="G114" s="7"/>
      <c r="H114" s="8" t="s">
        <v>59</v>
      </c>
      <c r="I114">
        <f t="shared" ref="I114:I135" si="1">(C114*365)+(E114*30.42)+G114</f>
        <v>1460</v>
      </c>
      <c r="J114">
        <f t="shared" si="0"/>
        <v>1</v>
      </c>
      <c r="K114">
        <f t="shared" ref="K114:K135" si="2">I114*J114</f>
        <v>1460</v>
      </c>
    </row>
    <row r="115" spans="1:11" x14ac:dyDescent="0.35">
      <c r="A115" s="4" t="s">
        <v>168</v>
      </c>
      <c r="B115" s="5" t="s">
        <v>4</v>
      </c>
      <c r="C115" s="6">
        <v>4</v>
      </c>
      <c r="D115" s="7" t="s">
        <v>57</v>
      </c>
      <c r="E115" s="7">
        <v>5</v>
      </c>
      <c r="F115" s="7" t="s">
        <v>58</v>
      </c>
      <c r="G115" s="7"/>
      <c r="H115" s="8" t="s">
        <v>59</v>
      </c>
      <c r="I115">
        <f t="shared" si="1"/>
        <v>1612.1</v>
      </c>
      <c r="J115">
        <f t="shared" si="0"/>
        <v>30</v>
      </c>
      <c r="K115">
        <f t="shared" si="2"/>
        <v>48363</v>
      </c>
    </row>
    <row r="116" spans="1:11" x14ac:dyDescent="0.35">
      <c r="A116" s="4" t="s">
        <v>169</v>
      </c>
      <c r="B116" s="5" t="s">
        <v>256</v>
      </c>
      <c r="C116" s="6">
        <v>5</v>
      </c>
      <c r="D116" s="7" t="s">
        <v>57</v>
      </c>
      <c r="E116" s="7">
        <v>7</v>
      </c>
      <c r="F116" s="7" t="s">
        <v>58</v>
      </c>
      <c r="G116" s="7"/>
      <c r="H116" s="8" t="s">
        <v>59</v>
      </c>
      <c r="I116">
        <f t="shared" si="1"/>
        <v>2037.94</v>
      </c>
      <c r="J116">
        <f t="shared" si="0"/>
        <v>16</v>
      </c>
      <c r="K116">
        <f t="shared" si="2"/>
        <v>32607.040000000001</v>
      </c>
    </row>
    <row r="117" spans="1:11" x14ac:dyDescent="0.35">
      <c r="A117" s="39" t="s">
        <v>257</v>
      </c>
      <c r="B117" s="5" t="s">
        <v>258</v>
      </c>
      <c r="C117" s="6">
        <v>5</v>
      </c>
      <c r="D117" s="46" t="s">
        <v>57</v>
      </c>
      <c r="E117" s="7">
        <v>7</v>
      </c>
      <c r="F117" s="46" t="s">
        <v>58</v>
      </c>
      <c r="G117" s="7"/>
      <c r="H117" s="8" t="s">
        <v>59</v>
      </c>
      <c r="I117">
        <f t="shared" si="1"/>
        <v>2037.94</v>
      </c>
      <c r="J117">
        <f t="shared" si="0"/>
        <v>8</v>
      </c>
      <c r="K117">
        <f t="shared" si="2"/>
        <v>16303.52</v>
      </c>
    </row>
    <row r="118" spans="1:11" ht="31" x14ac:dyDescent="0.35">
      <c r="A118" s="39" t="s">
        <v>170</v>
      </c>
      <c r="B118" s="41" t="s">
        <v>251</v>
      </c>
      <c r="C118" s="6">
        <v>3</v>
      </c>
      <c r="D118" s="7" t="s">
        <v>57</v>
      </c>
      <c r="E118" s="7">
        <v>1</v>
      </c>
      <c r="F118" s="7" t="s">
        <v>58</v>
      </c>
      <c r="G118" s="7"/>
      <c r="H118" s="8" t="s">
        <v>59</v>
      </c>
      <c r="I118">
        <f t="shared" si="1"/>
        <v>1125.42</v>
      </c>
      <c r="J118">
        <f t="shared" si="0"/>
        <v>11</v>
      </c>
      <c r="K118">
        <f t="shared" si="2"/>
        <v>12379.62</v>
      </c>
    </row>
    <row r="119" spans="1:11" x14ac:dyDescent="0.35">
      <c r="A119" s="39" t="s">
        <v>259</v>
      </c>
      <c r="B119" s="41" t="s">
        <v>260</v>
      </c>
      <c r="C119" s="6">
        <v>4</v>
      </c>
      <c r="D119" s="7" t="s">
        <v>57</v>
      </c>
      <c r="E119" s="7">
        <v>3</v>
      </c>
      <c r="F119" s="7" t="s">
        <v>58</v>
      </c>
      <c r="G119" s="7"/>
      <c r="H119" s="8" t="s">
        <v>59</v>
      </c>
      <c r="I119">
        <f t="shared" si="1"/>
        <v>1551.26</v>
      </c>
      <c r="J119">
        <f t="shared" si="0"/>
        <v>10</v>
      </c>
      <c r="K119">
        <f t="shared" si="2"/>
        <v>15512.6</v>
      </c>
    </row>
    <row r="120" spans="1:11" x14ac:dyDescent="0.35">
      <c r="A120" s="39" t="s">
        <v>171</v>
      </c>
      <c r="B120" s="40" t="s">
        <v>5</v>
      </c>
      <c r="C120" s="6">
        <v>2</v>
      </c>
      <c r="D120" s="7" t="s">
        <v>57</v>
      </c>
      <c r="E120" s="7">
        <v>1</v>
      </c>
      <c r="F120" s="7" t="s">
        <v>58</v>
      </c>
      <c r="G120" s="7"/>
      <c r="H120" s="8" t="s">
        <v>59</v>
      </c>
      <c r="I120">
        <f t="shared" si="1"/>
        <v>760.42</v>
      </c>
      <c r="J120">
        <f t="shared" si="0"/>
        <v>3</v>
      </c>
      <c r="K120">
        <f t="shared" si="2"/>
        <v>2281.2599999999998</v>
      </c>
    </row>
    <row r="121" spans="1:11" x14ac:dyDescent="0.35">
      <c r="A121" s="39" t="s">
        <v>172</v>
      </c>
      <c r="B121" s="40" t="s">
        <v>6</v>
      </c>
      <c r="C121" s="6">
        <v>2</v>
      </c>
      <c r="D121" s="7" t="s">
        <v>57</v>
      </c>
      <c r="E121" s="7">
        <v>11</v>
      </c>
      <c r="F121" s="7" t="s">
        <v>58</v>
      </c>
      <c r="G121" s="7"/>
      <c r="H121" s="8" t="s">
        <v>59</v>
      </c>
      <c r="I121">
        <f t="shared" si="1"/>
        <v>1064.6199999999999</v>
      </c>
      <c r="J121">
        <f t="shared" si="0"/>
        <v>46</v>
      </c>
      <c r="K121">
        <f t="shared" si="2"/>
        <v>48972.52</v>
      </c>
    </row>
    <row r="122" spans="1:11" s="2" customFormat="1" x14ac:dyDescent="0.35">
      <c r="A122" s="39" t="s">
        <v>173</v>
      </c>
      <c r="B122" s="40" t="s">
        <v>7</v>
      </c>
      <c r="C122" s="6">
        <v>2</v>
      </c>
      <c r="D122" s="7" t="s">
        <v>57</v>
      </c>
      <c r="E122" s="7">
        <v>10</v>
      </c>
      <c r="F122" s="7" t="s">
        <v>58</v>
      </c>
      <c r="G122" s="7"/>
      <c r="H122" s="8" t="s">
        <v>59</v>
      </c>
      <c r="I122">
        <f t="shared" si="1"/>
        <v>1034.2</v>
      </c>
      <c r="J122">
        <f t="shared" si="0"/>
        <v>68</v>
      </c>
      <c r="K122">
        <f t="shared" si="2"/>
        <v>70325.600000000006</v>
      </c>
    </row>
    <row r="123" spans="1:11" x14ac:dyDescent="0.35">
      <c r="A123" s="39" t="s">
        <v>174</v>
      </c>
      <c r="B123" s="40" t="s">
        <v>8</v>
      </c>
      <c r="C123" s="6"/>
      <c r="D123" s="7" t="s">
        <v>57</v>
      </c>
      <c r="E123" s="7"/>
      <c r="F123" s="7" t="s">
        <v>58</v>
      </c>
      <c r="G123" s="7"/>
      <c r="H123" s="8" t="s">
        <v>59</v>
      </c>
      <c r="I123">
        <f t="shared" si="1"/>
        <v>0</v>
      </c>
      <c r="J123">
        <f t="shared" si="0"/>
        <v>0</v>
      </c>
      <c r="K123">
        <f t="shared" si="2"/>
        <v>0</v>
      </c>
    </row>
    <row r="124" spans="1:11" x14ac:dyDescent="0.35">
      <c r="A124" s="39" t="s">
        <v>175</v>
      </c>
      <c r="B124" s="40" t="s">
        <v>9</v>
      </c>
      <c r="C124" s="6">
        <v>2</v>
      </c>
      <c r="D124" s="7" t="s">
        <v>57</v>
      </c>
      <c r="E124" s="7">
        <v>8</v>
      </c>
      <c r="F124" s="7" t="s">
        <v>58</v>
      </c>
      <c r="G124" s="7"/>
      <c r="H124" s="8" t="s">
        <v>59</v>
      </c>
      <c r="I124">
        <f t="shared" si="1"/>
        <v>973.36</v>
      </c>
      <c r="J124">
        <f t="shared" si="0"/>
        <v>8</v>
      </c>
      <c r="K124">
        <f t="shared" si="2"/>
        <v>7786.88</v>
      </c>
    </row>
    <row r="125" spans="1:11" x14ac:dyDescent="0.35">
      <c r="A125" s="39" t="s">
        <v>176</v>
      </c>
      <c r="B125" s="40" t="s">
        <v>10</v>
      </c>
      <c r="C125" s="6">
        <v>4</v>
      </c>
      <c r="D125" s="7" t="s">
        <v>57</v>
      </c>
      <c r="E125" s="7">
        <v>1</v>
      </c>
      <c r="F125" s="7" t="s">
        <v>58</v>
      </c>
      <c r="G125" s="7"/>
      <c r="H125" s="8" t="s">
        <v>59</v>
      </c>
      <c r="I125">
        <f t="shared" si="1"/>
        <v>1490.42</v>
      </c>
      <c r="J125">
        <f t="shared" si="0"/>
        <v>26</v>
      </c>
      <c r="K125">
        <f t="shared" si="2"/>
        <v>38750.92</v>
      </c>
    </row>
    <row r="126" spans="1:11" x14ac:dyDescent="0.35">
      <c r="A126" s="39" t="s">
        <v>177</v>
      </c>
      <c r="B126" s="40" t="s">
        <v>11</v>
      </c>
      <c r="C126" s="6"/>
      <c r="D126" s="7" t="s">
        <v>57</v>
      </c>
      <c r="E126" s="7"/>
      <c r="F126" s="7" t="s">
        <v>58</v>
      </c>
      <c r="G126" s="7"/>
      <c r="H126" s="8" t="s">
        <v>59</v>
      </c>
      <c r="I126">
        <f t="shared" si="1"/>
        <v>0</v>
      </c>
      <c r="J126">
        <f t="shared" si="0"/>
        <v>0</v>
      </c>
      <c r="K126">
        <f t="shared" si="2"/>
        <v>0</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4</v>
      </c>
      <c r="D128" s="7" t="s">
        <v>57</v>
      </c>
      <c r="E128" s="7">
        <v>7</v>
      </c>
      <c r="F128" s="7" t="s">
        <v>58</v>
      </c>
      <c r="G128" s="7"/>
      <c r="H128" s="8" t="s">
        <v>59</v>
      </c>
      <c r="I128">
        <f t="shared" si="1"/>
        <v>1672.94</v>
      </c>
      <c r="J128">
        <f t="shared" si="0"/>
        <v>4</v>
      </c>
      <c r="K128">
        <f t="shared" si="2"/>
        <v>6691.76</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5</v>
      </c>
      <c r="D130" s="7" t="s">
        <v>57</v>
      </c>
      <c r="E130" s="7">
        <v>3</v>
      </c>
      <c r="F130" s="7" t="s">
        <v>58</v>
      </c>
      <c r="G130" s="7"/>
      <c r="H130" s="8" t="s">
        <v>59</v>
      </c>
      <c r="I130">
        <f t="shared" si="1"/>
        <v>1916.26</v>
      </c>
      <c r="J130">
        <f t="shared" si="0"/>
        <v>2</v>
      </c>
      <c r="K130">
        <f t="shared" si="2"/>
        <v>3832.52</v>
      </c>
    </row>
    <row r="131" spans="1:12" x14ac:dyDescent="0.35">
      <c r="A131" s="39" t="s">
        <v>231</v>
      </c>
      <c r="B131" s="41" t="s">
        <v>216</v>
      </c>
      <c r="C131" s="6">
        <v>3</v>
      </c>
      <c r="D131" s="7" t="s">
        <v>57</v>
      </c>
      <c r="E131" s="7">
        <v>9</v>
      </c>
      <c r="F131" s="7" t="s">
        <v>58</v>
      </c>
      <c r="G131" s="7"/>
      <c r="H131" s="8" t="s">
        <v>59</v>
      </c>
      <c r="I131">
        <f t="shared" si="1"/>
        <v>1368.78</v>
      </c>
      <c r="J131">
        <f t="shared" si="0"/>
        <v>0</v>
      </c>
      <c r="K131">
        <f t="shared" si="2"/>
        <v>0</v>
      </c>
    </row>
    <row r="132" spans="1:12" ht="31" x14ac:dyDescent="0.35">
      <c r="A132" s="39" t="s">
        <v>232</v>
      </c>
      <c r="B132" s="41" t="s">
        <v>217</v>
      </c>
      <c r="C132" s="6"/>
      <c r="D132" s="7" t="s">
        <v>57</v>
      </c>
      <c r="E132" s="7"/>
      <c r="F132" s="7" t="s">
        <v>58</v>
      </c>
      <c r="G132" s="7"/>
      <c r="H132" s="8" t="s">
        <v>59</v>
      </c>
      <c r="I132">
        <f t="shared" si="1"/>
        <v>0</v>
      </c>
      <c r="J132">
        <f t="shared" si="0"/>
        <v>0</v>
      </c>
      <c r="K132">
        <f t="shared" si="2"/>
        <v>0</v>
      </c>
    </row>
    <row r="133" spans="1:12" ht="31" x14ac:dyDescent="0.35">
      <c r="A133" s="39" t="s">
        <v>233</v>
      </c>
      <c r="B133" s="41" t="s">
        <v>69</v>
      </c>
      <c r="C133" s="6">
        <v>6</v>
      </c>
      <c r="D133" s="7" t="s">
        <v>57</v>
      </c>
      <c r="E133" s="7">
        <v>5</v>
      </c>
      <c r="F133" s="7" t="s">
        <v>58</v>
      </c>
      <c r="G133" s="7"/>
      <c r="H133" s="8" t="s">
        <v>59</v>
      </c>
      <c r="I133">
        <f t="shared" si="1"/>
        <v>2342.1</v>
      </c>
      <c r="J133">
        <f t="shared" si="0"/>
        <v>63</v>
      </c>
      <c r="K133">
        <f t="shared" si="2"/>
        <v>147552.29999999999</v>
      </c>
    </row>
    <row r="134" spans="1:12" ht="31" x14ac:dyDescent="0.35">
      <c r="A134" s="39"/>
      <c r="B134" s="41" t="s">
        <v>271</v>
      </c>
      <c r="C134" s="6">
        <v>1</v>
      </c>
      <c r="D134" s="7" t="s">
        <v>57</v>
      </c>
      <c r="E134" s="7">
        <v>5</v>
      </c>
      <c r="F134" s="7" t="s">
        <v>58</v>
      </c>
      <c r="G134" s="7"/>
      <c r="H134" s="8" t="s">
        <v>59</v>
      </c>
      <c r="I134">
        <f t="shared" ref="I134" si="3">(C134*365)+(E134*30.42)+G134</f>
        <v>517.1</v>
      </c>
      <c r="J134">
        <f>C80</f>
        <v>7</v>
      </c>
      <c r="K134">
        <f t="shared" ref="K134" si="4">I134*J134</f>
        <v>3619.7000000000003</v>
      </c>
    </row>
    <row r="135" spans="1:12" x14ac:dyDescent="0.35">
      <c r="A135" s="39" t="s">
        <v>234</v>
      </c>
      <c r="B135" s="40" t="s">
        <v>70</v>
      </c>
      <c r="C135" s="6">
        <v>2</v>
      </c>
      <c r="D135" s="7" t="s">
        <v>57</v>
      </c>
      <c r="E135" s="7">
        <v>7</v>
      </c>
      <c r="F135" s="7" t="s">
        <v>58</v>
      </c>
      <c r="G135" s="7"/>
      <c r="H135" s="8" t="s">
        <v>59</v>
      </c>
      <c r="I135">
        <f t="shared" si="1"/>
        <v>942.94</v>
      </c>
      <c r="J135">
        <f>C81</f>
        <v>81</v>
      </c>
      <c r="K135">
        <f t="shared" si="2"/>
        <v>76378.14</v>
      </c>
    </row>
    <row r="136" spans="1:12" x14ac:dyDescent="0.35">
      <c r="A136" s="4">
        <v>10</v>
      </c>
      <c r="B136" s="5" t="s">
        <v>43</v>
      </c>
      <c r="C136" s="27">
        <f>INT(I136/365)</f>
        <v>0</v>
      </c>
      <c r="D136" s="28" t="s">
        <v>57</v>
      </c>
      <c r="E136" s="28">
        <f>INT((I136-C136*365)/30.42)</f>
        <v>4</v>
      </c>
      <c r="F136" s="28" t="s">
        <v>58</v>
      </c>
      <c r="G136" s="28">
        <f>ABS(INT(I136-C136*365-E136*30.42))</f>
        <v>29</v>
      </c>
      <c r="H136" s="29" t="s">
        <v>59</v>
      </c>
      <c r="I136">
        <f>K136/J136</f>
        <v>150.70128146453089</v>
      </c>
      <c r="J136">
        <f>SUM(J138:J146)</f>
        <v>437</v>
      </c>
      <c r="K136">
        <f>SUM(K138:K146)</f>
        <v>65856.460000000006</v>
      </c>
      <c r="L136">
        <f>SUM(K138:K146)</f>
        <v>65856.460000000006</v>
      </c>
    </row>
    <row r="137" spans="1:12" x14ac:dyDescent="0.35">
      <c r="A137" s="4" t="s">
        <v>56</v>
      </c>
      <c r="B137" s="5" t="s">
        <v>84</v>
      </c>
      <c r="C137" s="6"/>
      <c r="D137" s="7"/>
      <c r="E137" s="7"/>
      <c r="F137" s="7"/>
      <c r="G137" s="7"/>
      <c r="H137" s="8"/>
    </row>
    <row r="138" spans="1:12" x14ac:dyDescent="0.35">
      <c r="A138" s="4" t="s">
        <v>85</v>
      </c>
      <c r="B138" s="5" t="s">
        <v>2</v>
      </c>
      <c r="C138" s="6">
        <v>1</v>
      </c>
      <c r="D138" s="7" t="s">
        <v>57</v>
      </c>
      <c r="E138" s="7"/>
      <c r="F138" s="7" t="s">
        <v>58</v>
      </c>
      <c r="G138" s="7"/>
      <c r="H138" s="8" t="s">
        <v>59</v>
      </c>
      <c r="I138">
        <f>(C138*365)+(E138*30.42)+G138</f>
        <v>365</v>
      </c>
      <c r="J138">
        <f>J113</f>
        <v>71</v>
      </c>
      <c r="K138">
        <f>I138*J138</f>
        <v>25915</v>
      </c>
    </row>
    <row r="139" spans="1:12" x14ac:dyDescent="0.35">
      <c r="A139" s="4" t="s">
        <v>96</v>
      </c>
      <c r="B139" s="5" t="s">
        <v>3</v>
      </c>
      <c r="C139" s="6"/>
      <c r="D139" s="7" t="s">
        <v>57</v>
      </c>
      <c r="E139" s="7"/>
      <c r="F139" s="7" t="s">
        <v>58</v>
      </c>
      <c r="G139" s="7"/>
      <c r="H139" s="8" t="s">
        <v>59</v>
      </c>
      <c r="I139">
        <f t="shared" ref="I139:I146" si="5">(C139*365)+(E139*30.42)+G139</f>
        <v>0</v>
      </c>
      <c r="J139">
        <f>J114</f>
        <v>1</v>
      </c>
      <c r="K139">
        <f>I139*J139</f>
        <v>0</v>
      </c>
    </row>
    <row r="140" spans="1:12" x14ac:dyDescent="0.35">
      <c r="A140" s="4" t="s">
        <v>97</v>
      </c>
      <c r="B140" s="5" t="s">
        <v>4</v>
      </c>
      <c r="C140" s="6"/>
      <c r="D140" s="7" t="s">
        <v>57</v>
      </c>
      <c r="E140" s="7">
        <v>5</v>
      </c>
      <c r="F140" s="7" t="s">
        <v>58</v>
      </c>
      <c r="G140" s="7"/>
      <c r="H140" s="8" t="s">
        <v>59</v>
      </c>
      <c r="I140">
        <f t="shared" si="5"/>
        <v>152.10000000000002</v>
      </c>
      <c r="J140">
        <f>J115</f>
        <v>30</v>
      </c>
      <c r="K140">
        <f t="shared" ref="K140:K146" si="6">I140*J140</f>
        <v>4563.0000000000009</v>
      </c>
    </row>
    <row r="141" spans="1:12" x14ac:dyDescent="0.35">
      <c r="A141" s="4" t="s">
        <v>98</v>
      </c>
      <c r="B141" s="5" t="s">
        <v>261</v>
      </c>
      <c r="C141" s="6"/>
      <c r="D141" s="7" t="s">
        <v>57</v>
      </c>
      <c r="E141" s="7">
        <v>9</v>
      </c>
      <c r="F141" s="7" t="s">
        <v>58</v>
      </c>
      <c r="G141" s="7"/>
      <c r="H141" s="8" t="s">
        <v>59</v>
      </c>
      <c r="I141">
        <f t="shared" si="5"/>
        <v>273.78000000000003</v>
      </c>
      <c r="J141">
        <f>J116</f>
        <v>16</v>
      </c>
      <c r="K141">
        <f t="shared" si="6"/>
        <v>4380.4800000000005</v>
      </c>
    </row>
    <row r="142" spans="1:12" ht="31" x14ac:dyDescent="0.35">
      <c r="A142" s="4" t="s">
        <v>99</v>
      </c>
      <c r="B142" s="11" t="s">
        <v>106</v>
      </c>
      <c r="C142" s="6"/>
      <c r="D142" s="7" t="s">
        <v>57</v>
      </c>
      <c r="E142" s="7">
        <v>5</v>
      </c>
      <c r="F142" s="7" t="s">
        <v>58</v>
      </c>
      <c r="G142" s="7"/>
      <c r="H142" s="8" t="s">
        <v>59</v>
      </c>
      <c r="I142">
        <f t="shared" si="5"/>
        <v>152.10000000000002</v>
      </c>
      <c r="J142">
        <f>J118</f>
        <v>11</v>
      </c>
      <c r="K142">
        <f t="shared" si="6"/>
        <v>1673.1000000000004</v>
      </c>
    </row>
    <row r="143" spans="1:12" x14ac:dyDescent="0.35">
      <c r="A143" s="4" t="s">
        <v>100</v>
      </c>
      <c r="B143" s="5" t="s">
        <v>5</v>
      </c>
      <c r="C143" s="6"/>
      <c r="D143" s="7" t="s">
        <v>57</v>
      </c>
      <c r="E143" s="7">
        <v>1</v>
      </c>
      <c r="F143" s="7" t="s">
        <v>58</v>
      </c>
      <c r="G143" s="7"/>
      <c r="H143" s="8" t="s">
        <v>59</v>
      </c>
      <c r="I143">
        <f t="shared" si="5"/>
        <v>30.42</v>
      </c>
      <c r="J143">
        <f>J120</f>
        <v>3</v>
      </c>
      <c r="K143">
        <f t="shared" si="6"/>
        <v>91.26</v>
      </c>
    </row>
    <row r="144" spans="1:12" x14ac:dyDescent="0.35">
      <c r="A144" s="4" t="s">
        <v>101</v>
      </c>
      <c r="B144" s="5" t="s">
        <v>6</v>
      </c>
      <c r="C144" s="6"/>
      <c r="D144" s="7" t="s">
        <v>57</v>
      </c>
      <c r="E144" s="7">
        <v>4</v>
      </c>
      <c r="F144" s="7" t="s">
        <v>58</v>
      </c>
      <c r="G144" s="7"/>
      <c r="H144" s="8" t="s">
        <v>59</v>
      </c>
      <c r="I144">
        <f t="shared" si="5"/>
        <v>121.68</v>
      </c>
      <c r="J144">
        <f>J121</f>
        <v>46</v>
      </c>
      <c r="K144">
        <f t="shared" si="6"/>
        <v>5597.2800000000007</v>
      </c>
    </row>
    <row r="145" spans="1:12" x14ac:dyDescent="0.35">
      <c r="A145" s="4" t="s">
        <v>102</v>
      </c>
      <c r="B145" s="5" t="s">
        <v>7</v>
      </c>
      <c r="C145" s="6"/>
      <c r="D145" s="7" t="s">
        <v>57</v>
      </c>
      <c r="E145" s="7">
        <v>3</v>
      </c>
      <c r="F145" s="7" t="s">
        <v>58</v>
      </c>
      <c r="G145" s="7"/>
      <c r="H145" s="8" t="s">
        <v>59</v>
      </c>
      <c r="I145">
        <f t="shared" si="5"/>
        <v>91.26</v>
      </c>
      <c r="J145">
        <f>J122</f>
        <v>68</v>
      </c>
      <c r="K145">
        <f t="shared" si="6"/>
        <v>6205.68</v>
      </c>
    </row>
    <row r="146" spans="1:12" x14ac:dyDescent="0.35">
      <c r="A146" s="4" t="s">
        <v>103</v>
      </c>
      <c r="B146" s="5" t="s">
        <v>70</v>
      </c>
      <c r="C146" s="6"/>
      <c r="D146" s="7" t="s">
        <v>57</v>
      </c>
      <c r="E146" s="7">
        <v>3</v>
      </c>
      <c r="F146" s="7" t="s">
        <v>58</v>
      </c>
      <c r="G146" s="7"/>
      <c r="H146" s="8" t="s">
        <v>59</v>
      </c>
      <c r="I146">
        <f t="shared" si="5"/>
        <v>91.26</v>
      </c>
      <c r="J146">
        <f>SUM(J123:J135)</f>
        <v>191</v>
      </c>
      <c r="K146">
        <f t="shared" si="6"/>
        <v>17430.66</v>
      </c>
    </row>
    <row r="147" spans="1:12" x14ac:dyDescent="0.35">
      <c r="A147" s="4">
        <v>11</v>
      </c>
      <c r="B147" s="5" t="s">
        <v>44</v>
      </c>
      <c r="C147" s="108">
        <v>561</v>
      </c>
      <c r="D147" s="106"/>
      <c r="E147" s="106"/>
      <c r="F147" s="106"/>
      <c r="G147" s="106"/>
      <c r="H147" s="107"/>
    </row>
    <row r="148" spans="1:12" x14ac:dyDescent="0.35">
      <c r="A148" s="4">
        <v>12</v>
      </c>
      <c r="B148" s="5" t="s">
        <v>45</v>
      </c>
      <c r="C148" s="27">
        <f>INT(I148/365)</f>
        <v>1</v>
      </c>
      <c r="D148" s="28" t="s">
        <v>57</v>
      </c>
      <c r="E148" s="28">
        <f>INT((I148-C148*365)/30.42)</f>
        <v>11</v>
      </c>
      <c r="F148" s="28" t="s">
        <v>58</v>
      </c>
      <c r="G148" s="28">
        <f>ABS(INT(I148-C148*365-E148*30.42))</f>
        <v>21</v>
      </c>
      <c r="H148" s="29" t="s">
        <v>59</v>
      </c>
      <c r="I148">
        <f>K148/J148</f>
        <v>721.2786740331494</v>
      </c>
      <c r="J148">
        <f>SUM(J150:J153,J155,J157:J172)</f>
        <v>362</v>
      </c>
      <c r="K148">
        <f>SUM(K150:K153,K155,K157:K172)</f>
        <v>261102.88000000006</v>
      </c>
      <c r="L148">
        <f>SUM(K150:K153,K155,K157:K172)</f>
        <v>261102.88000000006</v>
      </c>
    </row>
    <row r="149" spans="1:12" x14ac:dyDescent="0.35">
      <c r="A149" s="4" t="s">
        <v>182</v>
      </c>
      <c r="B149" s="5" t="s">
        <v>84</v>
      </c>
      <c r="C149" s="6"/>
      <c r="D149" s="7"/>
      <c r="E149" s="7"/>
      <c r="F149" s="7"/>
      <c r="G149" s="7"/>
      <c r="H149" s="8"/>
    </row>
    <row r="150" spans="1:12" x14ac:dyDescent="0.35">
      <c r="A150" s="4" t="s">
        <v>183</v>
      </c>
      <c r="B150" s="5" t="s">
        <v>2</v>
      </c>
      <c r="C150" s="6">
        <v>11</v>
      </c>
      <c r="D150" s="7" t="s">
        <v>57</v>
      </c>
      <c r="E150" s="7">
        <v>7</v>
      </c>
      <c r="F150" s="7" t="s">
        <v>58</v>
      </c>
      <c r="G150" s="7"/>
      <c r="H150" s="8" t="s">
        <v>59</v>
      </c>
      <c r="I150">
        <f>(C150*365)+(E150*30.42)+G150</f>
        <v>4227.9399999999996</v>
      </c>
      <c r="J150">
        <f t="shared" ref="J150:J170" si="7">C174</f>
        <v>9</v>
      </c>
      <c r="K150">
        <f>I150*J150</f>
        <v>38051.46</v>
      </c>
    </row>
    <row r="151" spans="1:12" x14ac:dyDescent="0.35">
      <c r="A151" s="4" t="s">
        <v>184</v>
      </c>
      <c r="B151" s="5" t="s">
        <v>3</v>
      </c>
      <c r="C151" s="6"/>
      <c r="D151" s="7" t="s">
        <v>57</v>
      </c>
      <c r="E151" s="7"/>
      <c r="F151" s="7" t="s">
        <v>58</v>
      </c>
      <c r="G151" s="7"/>
      <c r="H151" s="8" t="s">
        <v>59</v>
      </c>
      <c r="I151">
        <f t="shared" ref="I151:I164" si="8">(C151*365)+(E151*30.42)+G151</f>
        <v>0</v>
      </c>
      <c r="J151">
        <f t="shared" si="7"/>
        <v>0</v>
      </c>
      <c r="K151">
        <f t="shared" ref="K151:K172" si="9">I151*J151</f>
        <v>0</v>
      </c>
    </row>
    <row r="152" spans="1:12" x14ac:dyDescent="0.35">
      <c r="A152" s="4" t="s">
        <v>185</v>
      </c>
      <c r="B152" s="5" t="s">
        <v>4</v>
      </c>
      <c r="C152" s="6">
        <v>2</v>
      </c>
      <c r="D152" s="7" t="s">
        <v>57</v>
      </c>
      <c r="E152" s="7">
        <v>3</v>
      </c>
      <c r="F152" s="7" t="s">
        <v>58</v>
      </c>
      <c r="G152" s="7"/>
      <c r="H152" s="8" t="s">
        <v>59</v>
      </c>
      <c r="I152">
        <f t="shared" si="8"/>
        <v>821.26</v>
      </c>
      <c r="J152">
        <f t="shared" si="7"/>
        <v>9</v>
      </c>
      <c r="K152">
        <f t="shared" si="9"/>
        <v>7391.34</v>
      </c>
    </row>
    <row r="153" spans="1:12" x14ac:dyDescent="0.35">
      <c r="A153" s="39" t="s">
        <v>186</v>
      </c>
      <c r="B153" s="40" t="s">
        <v>243</v>
      </c>
      <c r="C153" s="6">
        <v>3</v>
      </c>
      <c r="D153" s="7" t="s">
        <v>57</v>
      </c>
      <c r="E153" s="7">
        <v>2</v>
      </c>
      <c r="F153" s="7" t="s">
        <v>58</v>
      </c>
      <c r="G153" s="7"/>
      <c r="H153" s="8" t="s">
        <v>59</v>
      </c>
      <c r="I153">
        <f t="shared" si="8"/>
        <v>1155.8399999999999</v>
      </c>
      <c r="J153">
        <f t="shared" si="7"/>
        <v>10</v>
      </c>
      <c r="K153">
        <f t="shared" si="9"/>
        <v>11558.4</v>
      </c>
    </row>
    <row r="154" spans="1:12" x14ac:dyDescent="0.35">
      <c r="A154" s="39" t="s">
        <v>262</v>
      </c>
      <c r="B154" s="40" t="s">
        <v>249</v>
      </c>
      <c r="C154" s="6">
        <v>4</v>
      </c>
      <c r="D154" s="7" t="s">
        <v>57</v>
      </c>
      <c r="E154" s="7">
        <v>4</v>
      </c>
      <c r="F154" s="7" t="s">
        <v>58</v>
      </c>
      <c r="G154" s="7"/>
      <c r="H154" s="8" t="s">
        <v>59</v>
      </c>
      <c r="I154">
        <f t="shared" si="8"/>
        <v>1581.68</v>
      </c>
      <c r="J154">
        <f t="shared" si="7"/>
        <v>5</v>
      </c>
      <c r="K154">
        <f t="shared" si="9"/>
        <v>7908.4000000000005</v>
      </c>
    </row>
    <row r="155" spans="1:12" ht="31" x14ac:dyDescent="0.35">
      <c r="A155" s="39" t="s">
        <v>187</v>
      </c>
      <c r="B155" s="41" t="s">
        <v>263</v>
      </c>
      <c r="C155" s="6">
        <v>2</v>
      </c>
      <c r="D155" s="7" t="s">
        <v>57</v>
      </c>
      <c r="E155" s="7">
        <v>5</v>
      </c>
      <c r="F155" s="7" t="s">
        <v>58</v>
      </c>
      <c r="G155" s="7"/>
      <c r="H155" s="8" t="s">
        <v>59</v>
      </c>
      <c r="I155">
        <f t="shared" si="8"/>
        <v>882.1</v>
      </c>
      <c r="J155">
        <f t="shared" si="7"/>
        <v>4</v>
      </c>
      <c r="K155">
        <f t="shared" si="9"/>
        <v>3528.4</v>
      </c>
    </row>
    <row r="156" spans="1:12" x14ac:dyDescent="0.35">
      <c r="A156" s="39" t="s">
        <v>264</v>
      </c>
      <c r="B156" s="41" t="s">
        <v>249</v>
      </c>
      <c r="C156" s="6">
        <v>2</v>
      </c>
      <c r="D156" s="7" t="s">
        <v>57</v>
      </c>
      <c r="E156" s="7">
        <v>5</v>
      </c>
      <c r="F156" s="7" t="s">
        <v>58</v>
      </c>
      <c r="G156" s="7"/>
      <c r="H156" s="8" t="s">
        <v>59</v>
      </c>
      <c r="I156">
        <f t="shared" si="8"/>
        <v>882.1</v>
      </c>
      <c r="J156">
        <f t="shared" si="7"/>
        <v>4</v>
      </c>
      <c r="K156">
        <f t="shared" si="9"/>
        <v>3528.4</v>
      </c>
    </row>
    <row r="157" spans="1:12" x14ac:dyDescent="0.35">
      <c r="A157" s="39" t="s">
        <v>188</v>
      </c>
      <c r="B157" s="40" t="s">
        <v>5</v>
      </c>
      <c r="C157" s="6">
        <v>1</v>
      </c>
      <c r="D157" s="7" t="s">
        <v>57</v>
      </c>
      <c r="E157" s="7">
        <v>1</v>
      </c>
      <c r="F157" s="7" t="s">
        <v>58</v>
      </c>
      <c r="G157" s="7"/>
      <c r="H157" s="8" t="s">
        <v>59</v>
      </c>
      <c r="I157">
        <f t="shared" si="8"/>
        <v>395.42</v>
      </c>
      <c r="J157">
        <f t="shared" si="7"/>
        <v>10</v>
      </c>
      <c r="K157">
        <f t="shared" si="9"/>
        <v>3954.2000000000003</v>
      </c>
    </row>
    <row r="158" spans="1:12" x14ac:dyDescent="0.35">
      <c r="A158" s="39" t="s">
        <v>189</v>
      </c>
      <c r="B158" s="40" t="s">
        <v>6</v>
      </c>
      <c r="C158" s="6">
        <v>2</v>
      </c>
      <c r="D158" s="7" t="s">
        <v>57</v>
      </c>
      <c r="E158" s="7">
        <v>1</v>
      </c>
      <c r="F158" s="7" t="s">
        <v>58</v>
      </c>
      <c r="G158" s="7"/>
      <c r="H158" s="8" t="s">
        <v>59</v>
      </c>
      <c r="I158">
        <f t="shared" si="8"/>
        <v>760.42</v>
      </c>
      <c r="J158">
        <f t="shared" si="7"/>
        <v>45</v>
      </c>
      <c r="K158">
        <f t="shared" si="9"/>
        <v>34218.9</v>
      </c>
    </row>
    <row r="159" spans="1:12" x14ac:dyDescent="0.35">
      <c r="A159" s="39" t="s">
        <v>190</v>
      </c>
      <c r="B159" s="40" t="s">
        <v>7</v>
      </c>
      <c r="C159" s="6">
        <v>1</v>
      </c>
      <c r="D159" s="7" t="s">
        <v>57</v>
      </c>
      <c r="E159" s="7">
        <v>8</v>
      </c>
      <c r="F159" s="7" t="s">
        <v>58</v>
      </c>
      <c r="G159" s="7"/>
      <c r="H159" s="8" t="s">
        <v>59</v>
      </c>
      <c r="I159">
        <f t="shared" si="8"/>
        <v>608.36</v>
      </c>
      <c r="J159">
        <f t="shared" si="7"/>
        <v>87</v>
      </c>
      <c r="K159">
        <f t="shared" si="9"/>
        <v>52927.32</v>
      </c>
    </row>
    <row r="160" spans="1:12" x14ac:dyDescent="0.35">
      <c r="A160" s="39" t="s">
        <v>191</v>
      </c>
      <c r="B160" s="40" t="s">
        <v>8</v>
      </c>
      <c r="C160" s="6">
        <v>1</v>
      </c>
      <c r="D160" s="7" t="s">
        <v>57</v>
      </c>
      <c r="E160" s="7">
        <v>11</v>
      </c>
      <c r="F160" s="7" t="s">
        <v>58</v>
      </c>
      <c r="G160" s="7"/>
      <c r="H160" s="8" t="s">
        <v>59</v>
      </c>
      <c r="I160">
        <f t="shared" si="8"/>
        <v>699.62</v>
      </c>
      <c r="J160">
        <f t="shared" si="7"/>
        <v>6</v>
      </c>
      <c r="K160">
        <f t="shared" si="9"/>
        <v>4197.72</v>
      </c>
    </row>
    <row r="161" spans="1:11" x14ac:dyDescent="0.35">
      <c r="A161" s="39" t="s">
        <v>192</v>
      </c>
      <c r="B161" s="40" t="s">
        <v>9</v>
      </c>
      <c r="C161" s="6"/>
      <c r="D161" s="7" t="s">
        <v>57</v>
      </c>
      <c r="E161" s="7"/>
      <c r="F161" s="7" t="s">
        <v>58</v>
      </c>
      <c r="G161" s="7"/>
      <c r="H161" s="8" t="s">
        <v>59</v>
      </c>
      <c r="I161">
        <f t="shared" si="8"/>
        <v>0</v>
      </c>
      <c r="J161">
        <f t="shared" si="7"/>
        <v>0</v>
      </c>
      <c r="K161">
        <f t="shared" si="9"/>
        <v>0</v>
      </c>
    </row>
    <row r="162" spans="1:11" x14ac:dyDescent="0.35">
      <c r="A162" s="39" t="s">
        <v>193</v>
      </c>
      <c r="B162" s="40" t="s">
        <v>10</v>
      </c>
      <c r="C162" s="6">
        <v>2</v>
      </c>
      <c r="D162" s="7" t="s">
        <v>57</v>
      </c>
      <c r="E162" s="7">
        <v>3</v>
      </c>
      <c r="F162" s="7" t="s">
        <v>58</v>
      </c>
      <c r="G162" s="7"/>
      <c r="H162" s="8" t="s">
        <v>59</v>
      </c>
      <c r="I162">
        <f t="shared" si="8"/>
        <v>821.26</v>
      </c>
      <c r="J162">
        <f t="shared" si="7"/>
        <v>20</v>
      </c>
      <c r="K162">
        <f t="shared" si="9"/>
        <v>16425.2</v>
      </c>
    </row>
    <row r="163" spans="1:11" x14ac:dyDescent="0.35">
      <c r="A163" s="39" t="s">
        <v>194</v>
      </c>
      <c r="B163" s="40" t="s">
        <v>11</v>
      </c>
      <c r="C163" s="6"/>
      <c r="D163" s="7" t="s">
        <v>57</v>
      </c>
      <c r="E163" s="7"/>
      <c r="F163" s="7" t="s">
        <v>58</v>
      </c>
      <c r="G163" s="7"/>
      <c r="H163" s="8" t="s">
        <v>59</v>
      </c>
      <c r="I163">
        <f t="shared" si="8"/>
        <v>0</v>
      </c>
      <c r="J163">
        <f t="shared" si="7"/>
        <v>0</v>
      </c>
      <c r="K163">
        <f t="shared" si="9"/>
        <v>0</v>
      </c>
    </row>
    <row r="164" spans="1:11" x14ac:dyDescent="0.35">
      <c r="A164" s="39" t="s">
        <v>195</v>
      </c>
      <c r="B164" s="40" t="s">
        <v>12</v>
      </c>
      <c r="C164" s="6"/>
      <c r="D164" s="7" t="s">
        <v>57</v>
      </c>
      <c r="E164" s="7"/>
      <c r="F164" s="7" t="s">
        <v>58</v>
      </c>
      <c r="G164" s="7"/>
      <c r="H164" s="8" t="s">
        <v>59</v>
      </c>
      <c r="I164">
        <f t="shared" si="8"/>
        <v>0</v>
      </c>
      <c r="J164">
        <f t="shared" si="7"/>
        <v>0</v>
      </c>
      <c r="K164">
        <f t="shared" si="9"/>
        <v>0</v>
      </c>
    </row>
    <row r="165" spans="1:11" x14ac:dyDescent="0.35">
      <c r="A165" s="39" t="s">
        <v>196</v>
      </c>
      <c r="B165" s="40" t="s">
        <v>13</v>
      </c>
      <c r="C165" s="6">
        <v>3</v>
      </c>
      <c r="D165" s="7" t="s">
        <v>57</v>
      </c>
      <c r="E165" s="7">
        <v>9</v>
      </c>
      <c r="F165" s="7" t="s">
        <v>58</v>
      </c>
      <c r="G165" s="7"/>
      <c r="H165" s="8" t="s">
        <v>59</v>
      </c>
      <c r="I165">
        <f>(C165*365)+(E165*30.42)+G165</f>
        <v>1368.78</v>
      </c>
      <c r="J165">
        <f t="shared" si="7"/>
        <v>2</v>
      </c>
      <c r="K165">
        <f t="shared" si="9"/>
        <v>2737.56</v>
      </c>
    </row>
    <row r="166" spans="1:11" x14ac:dyDescent="0.35">
      <c r="A166" s="39" t="s">
        <v>197</v>
      </c>
      <c r="B166" s="41" t="s">
        <v>214</v>
      </c>
      <c r="C166" s="6"/>
      <c r="D166" s="7" t="s">
        <v>57</v>
      </c>
      <c r="E166" s="7"/>
      <c r="F166" s="7" t="s">
        <v>58</v>
      </c>
      <c r="G166" s="7"/>
      <c r="H166" s="8" t="s">
        <v>59</v>
      </c>
      <c r="I166">
        <f t="shared" ref="I166:I172" si="10">(C166*365)+(E166*30.42)+G166</f>
        <v>0</v>
      </c>
      <c r="J166">
        <f t="shared" si="7"/>
        <v>0</v>
      </c>
      <c r="K166">
        <f t="shared" si="9"/>
        <v>0</v>
      </c>
    </row>
    <row r="167" spans="1:11" x14ac:dyDescent="0.35">
      <c r="A167" s="39" t="s">
        <v>198</v>
      </c>
      <c r="B167" s="41" t="s">
        <v>215</v>
      </c>
      <c r="C167" s="6">
        <v>2</v>
      </c>
      <c r="D167" s="7" t="s">
        <v>57</v>
      </c>
      <c r="E167" s="7">
        <v>1</v>
      </c>
      <c r="F167" s="7" t="s">
        <v>58</v>
      </c>
      <c r="G167" s="7"/>
      <c r="H167" s="8" t="s">
        <v>59</v>
      </c>
      <c r="I167">
        <f t="shared" si="10"/>
        <v>760.42</v>
      </c>
      <c r="J167">
        <f t="shared" si="7"/>
        <v>1</v>
      </c>
      <c r="K167">
        <f t="shared" si="9"/>
        <v>760.42</v>
      </c>
    </row>
    <row r="168" spans="1:11" x14ac:dyDescent="0.35">
      <c r="A168" s="39" t="s">
        <v>235</v>
      </c>
      <c r="B168" s="41" t="s">
        <v>216</v>
      </c>
      <c r="C168" s="6">
        <v>3</v>
      </c>
      <c r="D168" s="7" t="s">
        <v>57</v>
      </c>
      <c r="E168" s="7">
        <v>8</v>
      </c>
      <c r="F168" s="7" t="s">
        <v>58</v>
      </c>
      <c r="G168" s="7"/>
      <c r="H168" s="8" t="s">
        <v>59</v>
      </c>
      <c r="I168">
        <f t="shared" si="10"/>
        <v>1338.3600000000001</v>
      </c>
      <c r="J168">
        <f t="shared" si="7"/>
        <v>2</v>
      </c>
      <c r="K168">
        <f t="shared" si="9"/>
        <v>2676.7200000000003</v>
      </c>
    </row>
    <row r="169" spans="1:11" ht="31" x14ac:dyDescent="0.35">
      <c r="A169" s="39" t="s">
        <v>236</v>
      </c>
      <c r="B169" s="41" t="s">
        <v>221</v>
      </c>
      <c r="C169" s="6">
        <v>2</v>
      </c>
      <c r="D169" s="7" t="s">
        <v>57</v>
      </c>
      <c r="E169" s="7">
        <v>10</v>
      </c>
      <c r="F169" s="7" t="s">
        <v>58</v>
      </c>
      <c r="G169" s="7"/>
      <c r="H169" s="8" t="s">
        <v>59</v>
      </c>
      <c r="I169">
        <f t="shared" si="10"/>
        <v>1034.2</v>
      </c>
      <c r="J169">
        <f t="shared" si="7"/>
        <v>1</v>
      </c>
      <c r="K169">
        <f t="shared" si="9"/>
        <v>1034.2</v>
      </c>
    </row>
    <row r="170" spans="1:11" ht="31" x14ac:dyDescent="0.35">
      <c r="A170" s="39" t="s">
        <v>237</v>
      </c>
      <c r="B170" s="41" t="s">
        <v>69</v>
      </c>
      <c r="C170" s="6">
        <v>1</v>
      </c>
      <c r="D170" s="7" t="s">
        <v>57</v>
      </c>
      <c r="E170" s="7">
        <v>7</v>
      </c>
      <c r="F170" s="7" t="s">
        <v>58</v>
      </c>
      <c r="G170" s="7"/>
      <c r="H170" s="8" t="s">
        <v>59</v>
      </c>
      <c r="I170">
        <f t="shared" si="10"/>
        <v>577.94000000000005</v>
      </c>
      <c r="J170">
        <f t="shared" si="7"/>
        <v>16</v>
      </c>
      <c r="K170">
        <f t="shared" si="9"/>
        <v>9247.0400000000009</v>
      </c>
    </row>
    <row r="171" spans="1:11" ht="31" x14ac:dyDescent="0.35">
      <c r="A171" s="39"/>
      <c r="B171" s="41" t="s">
        <v>271</v>
      </c>
      <c r="C171" s="6">
        <v>1</v>
      </c>
      <c r="D171" s="7" t="s">
        <v>57</v>
      </c>
      <c r="E171" s="7">
        <v>5</v>
      </c>
      <c r="F171" s="7" t="s">
        <v>58</v>
      </c>
      <c r="G171" s="7"/>
      <c r="H171" s="8" t="s">
        <v>59</v>
      </c>
      <c r="I171">
        <f t="shared" ref="I171" si="11">(C171*365)+(E171*30.42)+G171</f>
        <v>517.1</v>
      </c>
      <c r="J171">
        <f t="shared" ref="J171" si="12">C195</f>
        <v>11</v>
      </c>
      <c r="K171">
        <f t="shared" ref="K171" si="13">I171*J171</f>
        <v>5688.1</v>
      </c>
    </row>
    <row r="172" spans="1:11" x14ac:dyDescent="0.35">
      <c r="A172" s="39" t="s">
        <v>238</v>
      </c>
      <c r="B172" s="40" t="s">
        <v>70</v>
      </c>
      <c r="C172" s="6">
        <v>1</v>
      </c>
      <c r="D172" s="7" t="s">
        <v>57</v>
      </c>
      <c r="E172" s="7">
        <v>5</v>
      </c>
      <c r="F172" s="7" t="s">
        <v>58</v>
      </c>
      <c r="G172" s="7"/>
      <c r="H172" s="8" t="s">
        <v>59</v>
      </c>
      <c r="I172">
        <f t="shared" si="10"/>
        <v>517.1</v>
      </c>
      <c r="J172">
        <f t="shared" ref="J172" si="14">C196</f>
        <v>129</v>
      </c>
      <c r="K172">
        <f t="shared" si="9"/>
        <v>66705.900000000009</v>
      </c>
    </row>
    <row r="173" spans="1:11" x14ac:dyDescent="0.35">
      <c r="A173" s="4">
        <v>13</v>
      </c>
      <c r="B173" s="5" t="s">
        <v>87</v>
      </c>
      <c r="C173" s="109">
        <f>SUM(C174:H177,C179,C181:H196)</f>
        <v>362</v>
      </c>
      <c r="D173" s="110"/>
      <c r="E173" s="110"/>
      <c r="F173" s="110"/>
      <c r="G173" s="110"/>
      <c r="H173" s="111"/>
      <c r="I173" s="30">
        <f>C39</f>
        <v>0</v>
      </c>
    </row>
    <row r="174" spans="1:11" x14ac:dyDescent="0.35">
      <c r="A174" s="4" t="s">
        <v>68</v>
      </c>
      <c r="B174" s="5" t="s">
        <v>2</v>
      </c>
      <c r="C174" s="115">
        <v>9</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9</v>
      </c>
      <c r="D176" s="115"/>
      <c r="E176" s="115"/>
      <c r="F176" s="115"/>
      <c r="G176" s="115"/>
      <c r="H176" s="115"/>
    </row>
    <row r="177" spans="1:8" x14ac:dyDescent="0.35">
      <c r="A177" s="39" t="s">
        <v>201</v>
      </c>
      <c r="B177" s="40" t="s">
        <v>243</v>
      </c>
      <c r="C177" s="115">
        <v>10</v>
      </c>
      <c r="D177" s="115"/>
      <c r="E177" s="115"/>
      <c r="F177" s="115"/>
      <c r="G177" s="115"/>
      <c r="H177" s="115"/>
    </row>
    <row r="178" spans="1:8" x14ac:dyDescent="0.35">
      <c r="A178" s="39" t="s">
        <v>265</v>
      </c>
      <c r="B178" s="40" t="s">
        <v>249</v>
      </c>
      <c r="C178" s="115">
        <v>5</v>
      </c>
      <c r="D178" s="115"/>
      <c r="E178" s="115"/>
      <c r="F178" s="115"/>
      <c r="G178" s="115"/>
      <c r="H178" s="115"/>
    </row>
    <row r="179" spans="1:8" ht="31" x14ac:dyDescent="0.35">
      <c r="A179" s="39" t="s">
        <v>202</v>
      </c>
      <c r="B179" s="41" t="s">
        <v>251</v>
      </c>
      <c r="C179" s="115">
        <v>4</v>
      </c>
      <c r="D179" s="115"/>
      <c r="E179" s="115"/>
      <c r="F179" s="115"/>
      <c r="G179" s="115"/>
      <c r="H179" s="115"/>
    </row>
    <row r="180" spans="1:8" x14ac:dyDescent="0.35">
      <c r="A180" s="39" t="s">
        <v>266</v>
      </c>
      <c r="B180" s="41" t="s">
        <v>258</v>
      </c>
      <c r="C180" s="115">
        <v>4</v>
      </c>
      <c r="D180" s="115"/>
      <c r="E180" s="115"/>
      <c r="F180" s="115"/>
      <c r="G180" s="115"/>
      <c r="H180" s="115"/>
    </row>
    <row r="181" spans="1:8" x14ac:dyDescent="0.35">
      <c r="A181" s="39" t="s">
        <v>203</v>
      </c>
      <c r="B181" s="40" t="s">
        <v>5</v>
      </c>
      <c r="C181" s="115">
        <v>10</v>
      </c>
      <c r="D181" s="115"/>
      <c r="E181" s="115"/>
      <c r="F181" s="115"/>
      <c r="G181" s="115"/>
      <c r="H181" s="115"/>
    </row>
    <row r="182" spans="1:8" x14ac:dyDescent="0.35">
      <c r="A182" s="39" t="s">
        <v>204</v>
      </c>
      <c r="B182" s="40" t="s">
        <v>6</v>
      </c>
      <c r="C182" s="115">
        <v>45</v>
      </c>
      <c r="D182" s="115"/>
      <c r="E182" s="115"/>
      <c r="F182" s="115"/>
      <c r="G182" s="115"/>
      <c r="H182" s="115"/>
    </row>
    <row r="183" spans="1:8" x14ac:dyDescent="0.35">
      <c r="A183" s="39" t="s">
        <v>205</v>
      </c>
      <c r="B183" s="40" t="s">
        <v>7</v>
      </c>
      <c r="C183" s="115">
        <v>87</v>
      </c>
      <c r="D183" s="115"/>
      <c r="E183" s="115"/>
      <c r="F183" s="115"/>
      <c r="G183" s="115"/>
      <c r="H183" s="115"/>
    </row>
    <row r="184" spans="1:8" x14ac:dyDescent="0.35">
      <c r="A184" s="39" t="s">
        <v>206</v>
      </c>
      <c r="B184" s="40" t="s">
        <v>8</v>
      </c>
      <c r="C184" s="115">
        <v>6</v>
      </c>
      <c r="D184" s="115"/>
      <c r="E184" s="115"/>
      <c r="F184" s="115"/>
      <c r="G184" s="115"/>
      <c r="H184" s="115"/>
    </row>
    <row r="185" spans="1:8" x14ac:dyDescent="0.35">
      <c r="A185" s="39" t="s">
        <v>207</v>
      </c>
      <c r="B185" s="40" t="s">
        <v>9</v>
      </c>
      <c r="C185" s="115"/>
      <c r="D185" s="115"/>
      <c r="E185" s="115"/>
      <c r="F185" s="115"/>
      <c r="G185" s="115"/>
      <c r="H185" s="115"/>
    </row>
    <row r="186" spans="1:8" x14ac:dyDescent="0.35">
      <c r="A186" s="39" t="s">
        <v>208</v>
      </c>
      <c r="B186" s="40" t="s">
        <v>10</v>
      </c>
      <c r="C186" s="115">
        <v>20</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v>2</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v>1</v>
      </c>
      <c r="D191" s="115"/>
      <c r="E191" s="115"/>
      <c r="F191" s="115"/>
      <c r="G191" s="115"/>
      <c r="H191" s="115"/>
    </row>
    <row r="192" spans="1:8" x14ac:dyDescent="0.35">
      <c r="A192" s="39" t="s">
        <v>239</v>
      </c>
      <c r="B192" s="41" t="s">
        <v>216</v>
      </c>
      <c r="C192" s="115">
        <v>2</v>
      </c>
      <c r="D192" s="115"/>
      <c r="E192" s="115"/>
      <c r="F192" s="115"/>
      <c r="G192" s="115"/>
      <c r="H192" s="115"/>
    </row>
    <row r="193" spans="1:8" ht="31" x14ac:dyDescent="0.35">
      <c r="A193" s="39" t="s">
        <v>240</v>
      </c>
      <c r="B193" s="41" t="s">
        <v>217</v>
      </c>
      <c r="C193" s="115">
        <v>1</v>
      </c>
      <c r="D193" s="115"/>
      <c r="E193" s="115"/>
      <c r="F193" s="115"/>
      <c r="G193" s="115"/>
      <c r="H193" s="115"/>
    </row>
    <row r="194" spans="1:8" ht="31" x14ac:dyDescent="0.35">
      <c r="A194" s="39" t="s">
        <v>241</v>
      </c>
      <c r="B194" s="41" t="s">
        <v>69</v>
      </c>
      <c r="C194" s="115">
        <v>16</v>
      </c>
      <c r="D194" s="115"/>
      <c r="E194" s="115"/>
      <c r="F194" s="115"/>
      <c r="G194" s="115"/>
      <c r="H194" s="115"/>
    </row>
    <row r="195" spans="1:8" ht="31" x14ac:dyDescent="0.35">
      <c r="A195" s="39"/>
      <c r="B195" s="41" t="s">
        <v>271</v>
      </c>
      <c r="C195" s="115">
        <v>11</v>
      </c>
      <c r="D195" s="115"/>
      <c r="E195" s="115"/>
      <c r="F195" s="115"/>
      <c r="G195" s="115"/>
      <c r="H195" s="115"/>
    </row>
    <row r="196" spans="1:8" x14ac:dyDescent="0.35">
      <c r="A196" s="39" t="s">
        <v>242</v>
      </c>
      <c r="B196" s="40" t="s">
        <v>70</v>
      </c>
      <c r="C196" s="115">
        <v>129</v>
      </c>
      <c r="D196" s="115"/>
      <c r="E196" s="115"/>
      <c r="F196" s="115"/>
      <c r="G196" s="115"/>
      <c r="H196" s="115"/>
    </row>
    <row r="197" spans="1:8" x14ac:dyDescent="0.35">
      <c r="B197" s="47" t="s">
        <v>24</v>
      </c>
      <c r="C197" s="116">
        <v>2</v>
      </c>
      <c r="D197" s="117"/>
      <c r="E197" s="117"/>
      <c r="F197" s="117"/>
      <c r="G197" s="117"/>
      <c r="H197" s="117"/>
    </row>
  </sheetData>
  <mergeCells count="124">
    <mergeCell ref="C108:H108"/>
    <mergeCell ref="C109:H109"/>
    <mergeCell ref="C173:H173"/>
    <mergeCell ref="C174:H174"/>
    <mergeCell ref="C175:H175"/>
    <mergeCell ref="C176:H176"/>
    <mergeCell ref="C177:H177"/>
    <mergeCell ref="C188:H188"/>
    <mergeCell ref="C189:H189"/>
    <mergeCell ref="C147:H147"/>
    <mergeCell ref="C195:H195"/>
    <mergeCell ref="C190:H190"/>
    <mergeCell ref="C183:H183"/>
    <mergeCell ref="C184:H184"/>
    <mergeCell ref="C185:H185"/>
    <mergeCell ref="C186:H186"/>
    <mergeCell ref="C187:H187"/>
    <mergeCell ref="C178:H178"/>
    <mergeCell ref="C179:H179"/>
    <mergeCell ref="C180:H180"/>
    <mergeCell ref="C181:H181"/>
    <mergeCell ref="C182:H182"/>
    <mergeCell ref="C194:H194"/>
    <mergeCell ref="C105:H105"/>
    <mergeCell ref="C106:H106"/>
    <mergeCell ref="C107:H107"/>
    <mergeCell ref="C99:H99"/>
    <mergeCell ref="C100:H100"/>
    <mergeCell ref="C101:H101"/>
    <mergeCell ref="C102:H102"/>
    <mergeCell ref="C103:H103"/>
    <mergeCell ref="C92:H92"/>
    <mergeCell ref="C93:H93"/>
    <mergeCell ref="C94:H94"/>
    <mergeCell ref="C95:H95"/>
    <mergeCell ref="C96:H96"/>
    <mergeCell ref="C97:H97"/>
    <mergeCell ref="C98:H98"/>
    <mergeCell ref="C104:H104"/>
    <mergeCell ref="C91:H91"/>
    <mergeCell ref="C84:H84"/>
    <mergeCell ref="C85:H85"/>
    <mergeCell ref="C86:H86"/>
    <mergeCell ref="C87:H87"/>
    <mergeCell ref="C20:H20"/>
    <mergeCell ref="C21:H21"/>
    <mergeCell ref="C22:H22"/>
    <mergeCell ref="C23:H23"/>
    <mergeCell ref="C24:H24"/>
    <mergeCell ref="C25:H25"/>
    <mergeCell ref="C38:H38"/>
    <mergeCell ref="C26:H26"/>
    <mergeCell ref="C27:H27"/>
    <mergeCell ref="C28:H28"/>
    <mergeCell ref="C29:H29"/>
    <mergeCell ref="C30:H30"/>
    <mergeCell ref="C31:H31"/>
    <mergeCell ref="C32:H32"/>
    <mergeCell ref="C36:H36"/>
    <mergeCell ref="C53:H53"/>
    <mergeCell ref="C55:H55"/>
    <mergeCell ref="C56:H56"/>
    <mergeCell ref="C57:H57"/>
    <mergeCell ref="C54:H54"/>
    <mergeCell ref="C88:H88"/>
    <mergeCell ref="C89:H89"/>
    <mergeCell ref="C90:H90"/>
    <mergeCell ref="C43:H43"/>
    <mergeCell ref="C44:H44"/>
    <mergeCell ref="C45:H45"/>
    <mergeCell ref="C46:H46"/>
    <mergeCell ref="C47:H47"/>
    <mergeCell ref="C48:H48"/>
    <mergeCell ref="C49:H49"/>
    <mergeCell ref="C51:H51"/>
    <mergeCell ref="C52:H52"/>
    <mergeCell ref="C196:H196"/>
    <mergeCell ref="C17:H17"/>
    <mergeCell ref="C18:H18"/>
    <mergeCell ref="C58:H58"/>
    <mergeCell ref="C59:H59"/>
    <mergeCell ref="C67:H67"/>
    <mergeCell ref="C68:H68"/>
    <mergeCell ref="C69:H69"/>
    <mergeCell ref="C70:H70"/>
    <mergeCell ref="C71:H71"/>
    <mergeCell ref="C72:H72"/>
    <mergeCell ref="C73:H73"/>
    <mergeCell ref="C33:H33"/>
    <mergeCell ref="C34:H34"/>
    <mergeCell ref="C61:H61"/>
    <mergeCell ref="C62:H62"/>
    <mergeCell ref="C35:H35"/>
    <mergeCell ref="C37:H37"/>
    <mergeCell ref="C50:H50"/>
    <mergeCell ref="C39:H39"/>
    <mergeCell ref="C40:H40"/>
    <mergeCell ref="C41:H41"/>
    <mergeCell ref="C42:H42"/>
    <mergeCell ref="C19:H19"/>
    <mergeCell ref="C197:H197"/>
    <mergeCell ref="C12:H12"/>
    <mergeCell ref="C13:H13"/>
    <mergeCell ref="C14:H14"/>
    <mergeCell ref="C15:H15"/>
    <mergeCell ref="C16:H16"/>
    <mergeCell ref="C83:H83"/>
    <mergeCell ref="C76:H76"/>
    <mergeCell ref="C78:H78"/>
    <mergeCell ref="C77:H77"/>
    <mergeCell ref="C79:H79"/>
    <mergeCell ref="C81:H81"/>
    <mergeCell ref="C82:H82"/>
    <mergeCell ref="C75:H75"/>
    <mergeCell ref="C64:H64"/>
    <mergeCell ref="C65:H65"/>
    <mergeCell ref="C66:H66"/>
    <mergeCell ref="C60:H60"/>
    <mergeCell ref="C80:H80"/>
    <mergeCell ref="C74:H74"/>
    <mergeCell ref="C63:H63"/>
    <mergeCell ref="C191:H191"/>
    <mergeCell ref="C192:H192"/>
    <mergeCell ref="C193:H193"/>
  </mergeCells>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97"/>
  <sheetViews>
    <sheetView topLeftCell="A129" zoomScale="80" zoomScaleNormal="8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280</v>
      </c>
    </row>
    <row r="12" spans="1:8" x14ac:dyDescent="0.35">
      <c r="A12" s="3" t="s">
        <v>60</v>
      </c>
      <c r="B12" s="3" t="s">
        <v>61</v>
      </c>
      <c r="C12" s="112" t="s">
        <v>62</v>
      </c>
      <c r="D12" s="113"/>
      <c r="E12" s="113"/>
      <c r="F12" s="113"/>
      <c r="G12" s="113"/>
      <c r="H12" s="114"/>
    </row>
    <row r="13" spans="1:8" x14ac:dyDescent="0.35">
      <c r="A13" s="4">
        <v>1</v>
      </c>
      <c r="B13" s="5" t="s">
        <v>0</v>
      </c>
      <c r="C13" s="108">
        <v>836</v>
      </c>
      <c r="D13" s="106"/>
      <c r="E13" s="106"/>
      <c r="F13" s="106"/>
      <c r="G13" s="106"/>
      <c r="H13" s="107"/>
    </row>
    <row r="14" spans="1:8" x14ac:dyDescent="0.35">
      <c r="A14" s="4">
        <v>2</v>
      </c>
      <c r="B14" s="5" t="s">
        <v>1</v>
      </c>
      <c r="C14" s="109">
        <f>SUM(C15:H18,C20,C22:H37)</f>
        <v>226</v>
      </c>
      <c r="D14" s="110"/>
      <c r="E14" s="110"/>
      <c r="F14" s="110"/>
      <c r="G14" s="110"/>
      <c r="H14" s="111"/>
    </row>
    <row r="15" spans="1:8" x14ac:dyDescent="0.35">
      <c r="A15" s="4" t="s">
        <v>111</v>
      </c>
      <c r="B15" s="5" t="s">
        <v>2</v>
      </c>
      <c r="C15" s="108">
        <v>19</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15</v>
      </c>
      <c r="D17" s="106"/>
      <c r="E17" s="106"/>
      <c r="F17" s="106"/>
      <c r="G17" s="106"/>
      <c r="H17" s="107"/>
    </row>
    <row r="18" spans="1:8" x14ac:dyDescent="0.35">
      <c r="A18" s="4" t="s">
        <v>114</v>
      </c>
      <c r="B18" s="5" t="s">
        <v>243</v>
      </c>
      <c r="C18" s="108">
        <v>6</v>
      </c>
      <c r="D18" s="106"/>
      <c r="E18" s="106"/>
      <c r="F18" s="106"/>
      <c r="G18" s="106"/>
      <c r="H18" s="107"/>
    </row>
    <row r="19" spans="1:8" x14ac:dyDescent="0.35">
      <c r="A19" s="4" t="s">
        <v>244</v>
      </c>
      <c r="B19" s="22" t="s">
        <v>245</v>
      </c>
      <c r="C19" s="108">
        <v>2</v>
      </c>
      <c r="D19" s="106"/>
      <c r="E19" s="106"/>
      <c r="F19" s="106"/>
      <c r="G19" s="106"/>
      <c r="H19" s="107"/>
    </row>
    <row r="20" spans="1:8" ht="31" x14ac:dyDescent="0.35">
      <c r="A20" s="4" t="s">
        <v>115</v>
      </c>
      <c r="B20" s="11" t="s">
        <v>268</v>
      </c>
      <c r="C20" s="108">
        <v>1</v>
      </c>
      <c r="D20" s="106"/>
      <c r="E20" s="106"/>
      <c r="F20" s="106"/>
      <c r="G20" s="106"/>
      <c r="H20" s="107"/>
    </row>
    <row r="21" spans="1:8" x14ac:dyDescent="0.35">
      <c r="A21" s="4" t="s">
        <v>247</v>
      </c>
      <c r="B21" s="42" t="s">
        <v>245</v>
      </c>
      <c r="C21" s="108">
        <v>1</v>
      </c>
      <c r="D21" s="106"/>
      <c r="E21" s="106"/>
      <c r="F21" s="106"/>
      <c r="G21" s="106"/>
      <c r="H21" s="107"/>
    </row>
    <row r="22" spans="1:8" x14ac:dyDescent="0.35">
      <c r="A22" s="4" t="s">
        <v>116</v>
      </c>
      <c r="B22" s="5" t="s">
        <v>5</v>
      </c>
      <c r="C22" s="108">
        <v>1</v>
      </c>
      <c r="D22" s="106"/>
      <c r="E22" s="106"/>
      <c r="F22" s="106"/>
      <c r="G22" s="106"/>
      <c r="H22" s="107"/>
    </row>
    <row r="23" spans="1:8" x14ac:dyDescent="0.35">
      <c r="A23" s="4" t="s">
        <v>117</v>
      </c>
      <c r="B23" s="5" t="s">
        <v>6</v>
      </c>
      <c r="C23" s="108">
        <v>18</v>
      </c>
      <c r="D23" s="106"/>
      <c r="E23" s="106"/>
      <c r="F23" s="106"/>
      <c r="G23" s="106"/>
      <c r="H23" s="107"/>
    </row>
    <row r="24" spans="1:8" x14ac:dyDescent="0.35">
      <c r="A24" s="4" t="s">
        <v>118</v>
      </c>
      <c r="B24" s="5" t="s">
        <v>7</v>
      </c>
      <c r="C24" s="108">
        <v>47</v>
      </c>
      <c r="D24" s="106"/>
      <c r="E24" s="106"/>
      <c r="F24" s="106"/>
      <c r="G24" s="106"/>
      <c r="H24" s="107"/>
    </row>
    <row r="25" spans="1:8" x14ac:dyDescent="0.35">
      <c r="A25" s="4" t="s">
        <v>119</v>
      </c>
      <c r="B25" s="5" t="s">
        <v>8</v>
      </c>
      <c r="C25" s="108">
        <v>3</v>
      </c>
      <c r="D25" s="106"/>
      <c r="E25" s="106"/>
      <c r="F25" s="106"/>
      <c r="G25" s="106"/>
      <c r="H25" s="107"/>
    </row>
    <row r="26" spans="1:8" x14ac:dyDescent="0.35">
      <c r="A26" s="4" t="s">
        <v>120</v>
      </c>
      <c r="B26" s="5" t="s">
        <v>9</v>
      </c>
      <c r="C26" s="108">
        <v>3</v>
      </c>
      <c r="D26" s="106"/>
      <c r="E26" s="106"/>
      <c r="F26" s="106"/>
      <c r="G26" s="106"/>
      <c r="H26" s="107"/>
    </row>
    <row r="27" spans="1:8" x14ac:dyDescent="0.35">
      <c r="A27" s="4" t="s">
        <v>121</v>
      </c>
      <c r="B27" s="5" t="s">
        <v>10</v>
      </c>
      <c r="C27" s="108">
        <v>4</v>
      </c>
      <c r="D27" s="106"/>
      <c r="E27" s="106"/>
      <c r="F27" s="106"/>
      <c r="G27" s="106"/>
      <c r="H27" s="107"/>
    </row>
    <row r="28" spans="1:8" x14ac:dyDescent="0.35">
      <c r="A28" s="4" t="s">
        <v>122</v>
      </c>
      <c r="B28" s="5" t="s">
        <v>11</v>
      </c>
      <c r="C28" s="108">
        <v>3</v>
      </c>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v>2</v>
      </c>
      <c r="D30" s="106"/>
      <c r="E30" s="106"/>
      <c r="F30" s="106"/>
      <c r="G30" s="106"/>
      <c r="H30" s="107"/>
    </row>
    <row r="31" spans="1:8" x14ac:dyDescent="0.35">
      <c r="A31" s="39" t="s">
        <v>125</v>
      </c>
      <c r="B31" s="41" t="s">
        <v>214</v>
      </c>
      <c r="C31" s="108"/>
      <c r="D31" s="106"/>
      <c r="E31" s="106"/>
      <c r="F31" s="106"/>
      <c r="G31" s="106"/>
      <c r="H31" s="107"/>
    </row>
    <row r="32" spans="1:8" x14ac:dyDescent="0.35">
      <c r="A32" s="39" t="s">
        <v>126</v>
      </c>
      <c r="B32" s="41" t="s">
        <v>215</v>
      </c>
      <c r="C32" s="108">
        <v>2</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56</v>
      </c>
      <c r="D35" s="106"/>
      <c r="E35" s="106"/>
      <c r="F35" s="106"/>
      <c r="G35" s="106"/>
      <c r="H35" s="107"/>
    </row>
    <row r="36" spans="1:8" ht="31" x14ac:dyDescent="0.35">
      <c r="A36" s="39"/>
      <c r="B36" s="41" t="s">
        <v>271</v>
      </c>
      <c r="C36" s="108">
        <v>4</v>
      </c>
      <c r="D36" s="106"/>
      <c r="E36" s="106"/>
      <c r="F36" s="106"/>
      <c r="G36" s="106"/>
      <c r="H36" s="107"/>
    </row>
    <row r="37" spans="1:8" x14ac:dyDescent="0.35">
      <c r="A37" s="39" t="s">
        <v>225</v>
      </c>
      <c r="B37" s="40" t="s">
        <v>70</v>
      </c>
      <c r="C37" s="108">
        <v>42</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755</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287</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42</v>
      </c>
      <c r="D59" s="106"/>
      <c r="E59" s="106"/>
      <c r="F59" s="106"/>
      <c r="G59" s="106"/>
      <c r="H59" s="107"/>
    </row>
    <row r="60" spans="1:9" x14ac:dyDescent="0.35">
      <c r="A60" s="39" t="s">
        <v>91</v>
      </c>
      <c r="B60" s="40" t="s">
        <v>253</v>
      </c>
      <c r="C60" s="108">
        <v>33</v>
      </c>
      <c r="D60" s="106"/>
      <c r="E60" s="106"/>
      <c r="F60" s="106"/>
      <c r="G60" s="106"/>
      <c r="H60" s="107"/>
    </row>
    <row r="61" spans="1:9" x14ac:dyDescent="0.35">
      <c r="A61" s="39" t="s">
        <v>248</v>
      </c>
      <c r="B61" s="40" t="s">
        <v>249</v>
      </c>
      <c r="C61" s="108">
        <v>19</v>
      </c>
      <c r="D61" s="106"/>
      <c r="E61" s="106"/>
      <c r="F61" s="106"/>
      <c r="G61" s="106"/>
      <c r="H61" s="107"/>
    </row>
    <row r="62" spans="1:9" ht="31" x14ac:dyDescent="0.35">
      <c r="A62" s="39" t="s">
        <v>250</v>
      </c>
      <c r="B62" s="41" t="s">
        <v>251</v>
      </c>
      <c r="C62" s="108">
        <v>4</v>
      </c>
      <c r="D62" s="106"/>
      <c r="E62" s="106"/>
      <c r="F62" s="106"/>
      <c r="G62" s="106"/>
      <c r="H62" s="107"/>
    </row>
    <row r="63" spans="1:9" x14ac:dyDescent="0.35">
      <c r="A63" s="39" t="s">
        <v>252</v>
      </c>
      <c r="B63" s="43" t="s">
        <v>249</v>
      </c>
      <c r="C63" s="108">
        <v>3</v>
      </c>
      <c r="D63" s="106"/>
      <c r="E63" s="106"/>
      <c r="F63" s="106"/>
      <c r="G63" s="106"/>
      <c r="H63" s="107"/>
    </row>
    <row r="64" spans="1:9" x14ac:dyDescent="0.35">
      <c r="A64" s="39" t="s">
        <v>92</v>
      </c>
      <c r="B64" s="40" t="s">
        <v>5</v>
      </c>
      <c r="C64" s="115">
        <v>2</v>
      </c>
      <c r="D64" s="115"/>
      <c r="E64" s="115"/>
      <c r="F64" s="115"/>
      <c r="G64" s="115"/>
      <c r="H64" s="115"/>
    </row>
    <row r="65" spans="1:8" x14ac:dyDescent="0.35">
      <c r="A65" s="39" t="s">
        <v>93</v>
      </c>
      <c r="B65" s="40" t="s">
        <v>6</v>
      </c>
      <c r="C65" s="108">
        <v>59</v>
      </c>
      <c r="D65" s="106"/>
      <c r="E65" s="106"/>
      <c r="F65" s="106"/>
      <c r="G65" s="106"/>
      <c r="H65" s="107"/>
    </row>
    <row r="66" spans="1:8" x14ac:dyDescent="0.35">
      <c r="A66" s="39" t="s">
        <v>94</v>
      </c>
      <c r="B66" s="40" t="s">
        <v>7</v>
      </c>
      <c r="C66" s="108">
        <v>61</v>
      </c>
      <c r="D66" s="106"/>
      <c r="E66" s="106"/>
      <c r="F66" s="106"/>
      <c r="G66" s="106"/>
      <c r="H66" s="107"/>
    </row>
    <row r="67" spans="1:8" x14ac:dyDescent="0.35">
      <c r="A67" s="39" t="s">
        <v>136</v>
      </c>
      <c r="B67" s="40" t="s">
        <v>8</v>
      </c>
      <c r="C67" s="108">
        <v>8</v>
      </c>
      <c r="D67" s="106"/>
      <c r="E67" s="106"/>
      <c r="F67" s="106"/>
      <c r="G67" s="106"/>
      <c r="H67" s="107"/>
    </row>
    <row r="68" spans="1:8" x14ac:dyDescent="0.35">
      <c r="A68" s="39" t="s">
        <v>137</v>
      </c>
      <c r="B68" s="40" t="s">
        <v>9</v>
      </c>
      <c r="C68" s="108">
        <v>7</v>
      </c>
      <c r="D68" s="106"/>
      <c r="E68" s="106"/>
      <c r="F68" s="106"/>
      <c r="G68" s="106"/>
      <c r="H68" s="107"/>
    </row>
    <row r="69" spans="1:8" x14ac:dyDescent="0.35">
      <c r="A69" s="39" t="s">
        <v>138</v>
      </c>
      <c r="B69" s="40" t="s">
        <v>10</v>
      </c>
      <c r="C69" s="108">
        <v>21</v>
      </c>
      <c r="D69" s="106"/>
      <c r="E69" s="106"/>
      <c r="F69" s="106"/>
      <c r="G69" s="106"/>
      <c r="H69" s="107"/>
    </row>
    <row r="70" spans="1:8" x14ac:dyDescent="0.35">
      <c r="A70" s="39" t="s">
        <v>139</v>
      </c>
      <c r="B70" s="40" t="s">
        <v>11</v>
      </c>
      <c r="C70" s="108">
        <v>4</v>
      </c>
      <c r="D70" s="106"/>
      <c r="E70" s="106"/>
      <c r="F70" s="106"/>
      <c r="G70" s="106"/>
      <c r="H70" s="107"/>
    </row>
    <row r="71" spans="1:8" x14ac:dyDescent="0.35">
      <c r="A71" s="39" t="s">
        <v>140</v>
      </c>
      <c r="B71" s="40" t="s">
        <v>12</v>
      </c>
      <c r="C71" s="108"/>
      <c r="D71" s="106"/>
      <c r="E71" s="106"/>
      <c r="F71" s="106"/>
      <c r="G71" s="106"/>
      <c r="H71" s="107"/>
    </row>
    <row r="72" spans="1:8" x14ac:dyDescent="0.35">
      <c r="A72" s="39" t="s">
        <v>141</v>
      </c>
      <c r="B72" s="40" t="s">
        <v>13</v>
      </c>
      <c r="C72" s="108">
        <v>3</v>
      </c>
      <c r="D72" s="106"/>
      <c r="E72" s="106"/>
      <c r="F72" s="106"/>
      <c r="G72" s="106"/>
      <c r="H72" s="107"/>
    </row>
    <row r="73" spans="1:8" x14ac:dyDescent="0.35">
      <c r="A73" s="39" t="s">
        <v>142</v>
      </c>
      <c r="B73" s="41" t="s">
        <v>214</v>
      </c>
      <c r="C73" s="108"/>
      <c r="D73" s="106"/>
      <c r="E73" s="106"/>
      <c r="F73" s="106"/>
      <c r="G73" s="106"/>
      <c r="H73" s="107"/>
    </row>
    <row r="74" spans="1:8" x14ac:dyDescent="0.35">
      <c r="A74" s="39" t="s">
        <v>143</v>
      </c>
      <c r="B74" s="41" t="s">
        <v>215</v>
      </c>
      <c r="C74" s="108">
        <v>5</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v>2</v>
      </c>
      <c r="D76" s="106"/>
      <c r="E76" s="106"/>
      <c r="F76" s="106"/>
      <c r="G76" s="106"/>
      <c r="H76" s="107"/>
    </row>
    <row r="77" spans="1:8" ht="31" x14ac:dyDescent="0.35">
      <c r="A77" s="39" t="s">
        <v>229</v>
      </c>
      <c r="B77" s="41" t="s">
        <v>267</v>
      </c>
      <c r="C77" s="108">
        <v>155</v>
      </c>
      <c r="D77" s="106"/>
      <c r="E77" s="106"/>
      <c r="F77" s="106"/>
      <c r="G77" s="106"/>
      <c r="H77" s="107"/>
    </row>
    <row r="78" spans="1:8" ht="31" x14ac:dyDescent="0.35">
      <c r="A78" s="39" t="s">
        <v>254</v>
      </c>
      <c r="B78" s="41" t="s">
        <v>219</v>
      </c>
      <c r="C78" s="108">
        <v>2</v>
      </c>
      <c r="D78" s="106"/>
      <c r="E78" s="106"/>
      <c r="F78" s="106"/>
      <c r="G78" s="106"/>
      <c r="H78" s="107"/>
    </row>
    <row r="79" spans="1:8" ht="31" x14ac:dyDescent="0.35">
      <c r="A79" s="39" t="s">
        <v>255</v>
      </c>
      <c r="B79" s="41" t="s">
        <v>220</v>
      </c>
      <c r="C79" s="108">
        <v>153</v>
      </c>
      <c r="D79" s="106"/>
      <c r="E79" s="106"/>
      <c r="F79" s="106"/>
      <c r="G79" s="106"/>
      <c r="H79" s="107"/>
    </row>
    <row r="80" spans="1:8" ht="31" x14ac:dyDescent="0.35">
      <c r="A80" s="39"/>
      <c r="B80" s="41" t="s">
        <v>271</v>
      </c>
      <c r="C80" s="108">
        <v>2</v>
      </c>
      <c r="D80" s="106"/>
      <c r="E80" s="106"/>
      <c r="F80" s="106"/>
      <c r="G80" s="106"/>
      <c r="H80" s="107"/>
    </row>
    <row r="81" spans="1:10" x14ac:dyDescent="0.35">
      <c r="A81" s="39" t="s">
        <v>230</v>
      </c>
      <c r="B81" s="40" t="s">
        <v>70</v>
      </c>
      <c r="C81" s="108">
        <v>60</v>
      </c>
      <c r="D81" s="106"/>
      <c r="E81" s="106"/>
      <c r="F81" s="106"/>
      <c r="G81" s="106"/>
      <c r="H81" s="107"/>
      <c r="J81" t="s">
        <v>67</v>
      </c>
    </row>
    <row r="82" spans="1:10" x14ac:dyDescent="0.35">
      <c r="A82" s="4" t="s">
        <v>144</v>
      </c>
      <c r="B82" s="5" t="s">
        <v>75</v>
      </c>
      <c r="C82" s="109">
        <f>SUM(C83:H91)</f>
        <v>755</v>
      </c>
      <c r="D82" s="110"/>
      <c r="E82" s="110"/>
      <c r="F82" s="110"/>
      <c r="G82" s="110"/>
      <c r="H82" s="111"/>
      <c r="I82" s="10">
        <f>SUM(C83:H91)</f>
        <v>755</v>
      </c>
      <c r="J82">
        <f>C55</f>
        <v>755</v>
      </c>
    </row>
    <row r="83" spans="1:10" x14ac:dyDescent="0.35">
      <c r="A83" s="4" t="s">
        <v>145</v>
      </c>
      <c r="B83" s="5" t="s">
        <v>76</v>
      </c>
      <c r="C83" s="108">
        <v>2</v>
      </c>
      <c r="D83" s="106"/>
      <c r="E83" s="106"/>
      <c r="F83" s="106"/>
      <c r="G83" s="106"/>
      <c r="H83" s="107"/>
      <c r="I83" s="10"/>
    </row>
    <row r="84" spans="1:10" x14ac:dyDescent="0.35">
      <c r="A84" s="4" t="s">
        <v>146</v>
      </c>
      <c r="B84" s="5" t="s">
        <v>27</v>
      </c>
      <c r="C84" s="108">
        <v>4</v>
      </c>
      <c r="D84" s="106"/>
      <c r="E84" s="106"/>
      <c r="F84" s="106"/>
      <c r="G84" s="106"/>
      <c r="H84" s="107"/>
    </row>
    <row r="85" spans="1:10" x14ac:dyDescent="0.35">
      <c r="A85" s="4" t="s">
        <v>147</v>
      </c>
      <c r="B85" s="5" t="s">
        <v>28</v>
      </c>
      <c r="C85" s="108">
        <v>128</v>
      </c>
      <c r="D85" s="106"/>
      <c r="E85" s="106"/>
      <c r="F85" s="106"/>
      <c r="G85" s="106"/>
      <c r="H85" s="107"/>
    </row>
    <row r="86" spans="1:10" x14ac:dyDescent="0.35">
      <c r="A86" s="4" t="s">
        <v>148</v>
      </c>
      <c r="B86" s="5" t="s">
        <v>29</v>
      </c>
      <c r="C86" s="108">
        <v>122</v>
      </c>
      <c r="D86" s="106"/>
      <c r="E86" s="106"/>
      <c r="F86" s="106"/>
      <c r="G86" s="106"/>
      <c r="H86" s="107"/>
    </row>
    <row r="87" spans="1:10" x14ac:dyDescent="0.35">
      <c r="A87" s="4" t="s">
        <v>149</v>
      </c>
      <c r="B87" s="5" t="s">
        <v>30</v>
      </c>
      <c r="C87" s="108">
        <v>186</v>
      </c>
      <c r="D87" s="106"/>
      <c r="E87" s="106"/>
      <c r="F87" s="106"/>
      <c r="G87" s="106"/>
      <c r="H87" s="107"/>
    </row>
    <row r="88" spans="1:10" x14ac:dyDescent="0.35">
      <c r="A88" s="4" t="s">
        <v>150</v>
      </c>
      <c r="B88" s="5" t="s">
        <v>31</v>
      </c>
      <c r="C88" s="108">
        <v>189</v>
      </c>
      <c r="D88" s="106"/>
      <c r="E88" s="106"/>
      <c r="F88" s="106"/>
      <c r="G88" s="106"/>
      <c r="H88" s="107"/>
    </row>
    <row r="89" spans="1:10" x14ac:dyDescent="0.35">
      <c r="A89" s="4" t="s">
        <v>151</v>
      </c>
      <c r="B89" s="5" t="s">
        <v>32</v>
      </c>
      <c r="C89" s="108">
        <v>52</v>
      </c>
      <c r="D89" s="106"/>
      <c r="E89" s="106"/>
      <c r="F89" s="106"/>
      <c r="G89" s="106"/>
      <c r="H89" s="107"/>
    </row>
    <row r="90" spans="1:10" x14ac:dyDescent="0.35">
      <c r="A90" s="4" t="s">
        <v>152</v>
      </c>
      <c r="B90" s="5" t="s">
        <v>33</v>
      </c>
      <c r="C90" s="108">
        <v>10</v>
      </c>
      <c r="D90" s="106"/>
      <c r="E90" s="106"/>
      <c r="F90" s="106"/>
      <c r="G90" s="106"/>
      <c r="H90" s="107"/>
    </row>
    <row r="91" spans="1:10" x14ac:dyDescent="0.35">
      <c r="A91" s="4" t="s">
        <v>153</v>
      </c>
      <c r="B91" s="5" t="s">
        <v>34</v>
      </c>
      <c r="C91" s="108">
        <v>62</v>
      </c>
      <c r="D91" s="106"/>
      <c r="E91" s="106"/>
      <c r="F91" s="106"/>
      <c r="G91" s="106"/>
      <c r="H91" s="107"/>
      <c r="J91" t="s">
        <v>67</v>
      </c>
    </row>
    <row r="92" spans="1:10" x14ac:dyDescent="0.35">
      <c r="A92" s="4" t="s">
        <v>53</v>
      </c>
      <c r="B92" s="5" t="s">
        <v>77</v>
      </c>
      <c r="C92" s="109">
        <f>SUM(C93:H102)</f>
        <v>755</v>
      </c>
      <c r="D92" s="110"/>
      <c r="E92" s="110"/>
      <c r="F92" s="110"/>
      <c r="G92" s="110"/>
      <c r="H92" s="111"/>
      <c r="I92" s="10">
        <f>SUM(C93:H102)</f>
        <v>755</v>
      </c>
      <c r="J92">
        <f>J82</f>
        <v>755</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15</v>
      </c>
      <c r="D97" s="106"/>
      <c r="E97" s="106"/>
      <c r="F97" s="106"/>
      <c r="G97" s="106"/>
      <c r="H97" s="107"/>
    </row>
    <row r="98" spans="1:12" x14ac:dyDescent="0.35">
      <c r="A98" s="4" t="s">
        <v>159</v>
      </c>
      <c r="B98" s="22" t="s">
        <v>35</v>
      </c>
      <c r="C98" s="108">
        <v>220</v>
      </c>
      <c r="D98" s="106"/>
      <c r="E98" s="106"/>
      <c r="F98" s="106"/>
      <c r="G98" s="106"/>
      <c r="H98" s="107"/>
    </row>
    <row r="99" spans="1:12" x14ac:dyDescent="0.35">
      <c r="A99" s="4" t="s">
        <v>160</v>
      </c>
      <c r="B99" s="22" t="s">
        <v>36</v>
      </c>
      <c r="C99" s="108">
        <v>266</v>
      </c>
      <c r="D99" s="106"/>
      <c r="E99" s="106"/>
      <c r="F99" s="106"/>
      <c r="G99" s="106"/>
      <c r="H99" s="107"/>
    </row>
    <row r="100" spans="1:12" x14ac:dyDescent="0.35">
      <c r="A100" s="4" t="s">
        <v>161</v>
      </c>
      <c r="B100" s="22" t="s">
        <v>37</v>
      </c>
      <c r="C100" s="106">
        <v>160</v>
      </c>
      <c r="D100" s="106"/>
      <c r="E100" s="106"/>
      <c r="F100" s="106"/>
      <c r="G100" s="106"/>
      <c r="H100" s="107"/>
    </row>
    <row r="101" spans="1:12" x14ac:dyDescent="0.35">
      <c r="A101" s="4" t="s">
        <v>162</v>
      </c>
      <c r="B101" s="22" t="s">
        <v>38</v>
      </c>
      <c r="C101" s="106">
        <v>69</v>
      </c>
      <c r="D101" s="106"/>
      <c r="E101" s="106"/>
      <c r="F101" s="106"/>
      <c r="G101" s="106"/>
      <c r="H101" s="107"/>
    </row>
    <row r="102" spans="1:12" x14ac:dyDescent="0.35">
      <c r="A102" s="4" t="s">
        <v>163</v>
      </c>
      <c r="B102" s="22" t="s">
        <v>39</v>
      </c>
      <c r="C102" s="106">
        <v>25</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7</v>
      </c>
      <c r="D110" s="28" t="s">
        <v>57</v>
      </c>
      <c r="E110" s="28">
        <f>INT((I110-C110*365)/30.42)</f>
        <v>9</v>
      </c>
      <c r="F110" s="28" t="s">
        <v>58</v>
      </c>
      <c r="G110" s="28">
        <f>ABS(INT(I110-C110*365-E110*30.42))</f>
        <v>24</v>
      </c>
      <c r="H110" s="29" t="s">
        <v>59</v>
      </c>
      <c r="I110">
        <f>K110/J110</f>
        <v>2853.4714701986754</v>
      </c>
      <c r="J110">
        <f>SUM(J113:J116,J118,J120:J135)</f>
        <v>755</v>
      </c>
      <c r="K110">
        <f>SUM(K113:K116,K118,K120:K135)</f>
        <v>2154370.96</v>
      </c>
      <c r="L110">
        <f>SUM(K113:K116,K118,K120:K135)</f>
        <v>2154370.96</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11</v>
      </c>
      <c r="D113" s="7" t="s">
        <v>57</v>
      </c>
      <c r="E113" s="7">
        <v>7</v>
      </c>
      <c r="F113" s="7" t="s">
        <v>58</v>
      </c>
      <c r="G113" s="7"/>
      <c r="H113" s="8" t="s">
        <v>59</v>
      </c>
      <c r="I113">
        <f>(C113*365)+(E113*30.42)+G113</f>
        <v>4227.9399999999996</v>
      </c>
      <c r="J113">
        <f t="shared" ref="J113:J133" si="0">C57</f>
        <v>287</v>
      </c>
      <c r="K113">
        <f>I113*J113</f>
        <v>1213418.7799999998</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4</v>
      </c>
      <c r="D115" s="7" t="s">
        <v>57</v>
      </c>
      <c r="E115" s="7">
        <v>11</v>
      </c>
      <c r="F115" s="7" t="s">
        <v>58</v>
      </c>
      <c r="G115" s="7"/>
      <c r="H115" s="8" t="s">
        <v>59</v>
      </c>
      <c r="I115">
        <f t="shared" si="1"/>
        <v>1794.62</v>
      </c>
      <c r="J115">
        <f t="shared" si="0"/>
        <v>42</v>
      </c>
      <c r="K115">
        <f t="shared" si="2"/>
        <v>75374.039999999994</v>
      </c>
    </row>
    <row r="116" spans="1:11" x14ac:dyDescent="0.35">
      <c r="A116" s="4" t="s">
        <v>169</v>
      </c>
      <c r="B116" s="5" t="s">
        <v>256</v>
      </c>
      <c r="C116" s="6">
        <v>4</v>
      </c>
      <c r="D116" s="7" t="s">
        <v>57</v>
      </c>
      <c r="E116" s="7">
        <v>10</v>
      </c>
      <c r="F116" s="7" t="s">
        <v>58</v>
      </c>
      <c r="G116" s="7"/>
      <c r="H116" s="8" t="s">
        <v>59</v>
      </c>
      <c r="I116">
        <f t="shared" si="1"/>
        <v>1764.2</v>
      </c>
      <c r="J116">
        <f t="shared" si="0"/>
        <v>33</v>
      </c>
      <c r="K116">
        <f t="shared" si="2"/>
        <v>58218.6</v>
      </c>
    </row>
    <row r="117" spans="1:11" x14ac:dyDescent="0.35">
      <c r="A117" s="39" t="s">
        <v>257</v>
      </c>
      <c r="B117" s="5" t="s">
        <v>258</v>
      </c>
      <c r="C117" s="6">
        <v>6</v>
      </c>
      <c r="D117" s="7" t="s">
        <v>57</v>
      </c>
      <c r="E117" s="7">
        <v>3</v>
      </c>
      <c r="F117" s="7" t="s">
        <v>58</v>
      </c>
      <c r="G117" s="7"/>
      <c r="H117" s="8" t="s">
        <v>59</v>
      </c>
      <c r="I117">
        <f t="shared" si="1"/>
        <v>2281.2600000000002</v>
      </c>
      <c r="J117">
        <f t="shared" si="0"/>
        <v>19</v>
      </c>
      <c r="K117">
        <f t="shared" si="2"/>
        <v>43343.94</v>
      </c>
    </row>
    <row r="118" spans="1:11" ht="31" x14ac:dyDescent="0.35">
      <c r="A118" s="39" t="s">
        <v>170</v>
      </c>
      <c r="B118" s="41" t="s">
        <v>251</v>
      </c>
      <c r="C118" s="6">
        <v>5</v>
      </c>
      <c r="D118" s="7" t="s">
        <v>57</v>
      </c>
      <c r="E118" s="7"/>
      <c r="F118" s="7" t="s">
        <v>58</v>
      </c>
      <c r="G118" s="7"/>
      <c r="H118" s="8" t="s">
        <v>59</v>
      </c>
      <c r="I118">
        <f t="shared" si="1"/>
        <v>1825</v>
      </c>
      <c r="J118">
        <f t="shared" si="0"/>
        <v>4</v>
      </c>
      <c r="K118">
        <f t="shared" si="2"/>
        <v>7300</v>
      </c>
    </row>
    <row r="119" spans="1:11" x14ac:dyDescent="0.35">
      <c r="A119" s="39" t="s">
        <v>259</v>
      </c>
      <c r="B119" s="41" t="s">
        <v>260</v>
      </c>
      <c r="C119" s="6">
        <v>8</v>
      </c>
      <c r="D119" s="7" t="s">
        <v>57</v>
      </c>
      <c r="E119" s="7">
        <v>6</v>
      </c>
      <c r="F119" s="7" t="s">
        <v>58</v>
      </c>
      <c r="G119" s="7"/>
      <c r="H119" s="8" t="s">
        <v>59</v>
      </c>
      <c r="I119">
        <f t="shared" si="1"/>
        <v>3102.52</v>
      </c>
      <c r="J119">
        <f t="shared" si="0"/>
        <v>3</v>
      </c>
      <c r="K119">
        <f t="shared" si="2"/>
        <v>9307.56</v>
      </c>
    </row>
    <row r="120" spans="1:11" x14ac:dyDescent="0.35">
      <c r="A120" s="39" t="s">
        <v>171</v>
      </c>
      <c r="B120" s="40" t="s">
        <v>5</v>
      </c>
      <c r="C120" s="6">
        <v>2</v>
      </c>
      <c r="D120" s="7" t="s">
        <v>57</v>
      </c>
      <c r="E120" s="7">
        <v>4</v>
      </c>
      <c r="F120" s="7" t="s">
        <v>58</v>
      </c>
      <c r="G120" s="7"/>
      <c r="H120" s="8" t="s">
        <v>59</v>
      </c>
      <c r="I120">
        <f t="shared" si="1"/>
        <v>851.68000000000006</v>
      </c>
      <c r="J120">
        <f t="shared" si="0"/>
        <v>2</v>
      </c>
      <c r="K120">
        <f t="shared" si="2"/>
        <v>1703.3600000000001</v>
      </c>
    </row>
    <row r="121" spans="1:11" x14ac:dyDescent="0.35">
      <c r="A121" s="39" t="s">
        <v>172</v>
      </c>
      <c r="B121" s="40" t="s">
        <v>6</v>
      </c>
      <c r="C121" s="6">
        <v>4</v>
      </c>
      <c r="D121" s="7" t="s">
        <v>57</v>
      </c>
      <c r="E121" s="7">
        <v>8</v>
      </c>
      <c r="F121" s="7" t="s">
        <v>58</v>
      </c>
      <c r="G121" s="7"/>
      <c r="H121" s="8" t="s">
        <v>59</v>
      </c>
      <c r="I121">
        <f t="shared" si="1"/>
        <v>1703.3600000000001</v>
      </c>
      <c r="J121">
        <f t="shared" si="0"/>
        <v>59</v>
      </c>
      <c r="K121">
        <f t="shared" si="2"/>
        <v>100498.24000000001</v>
      </c>
    </row>
    <row r="122" spans="1:11" s="2" customFormat="1" x14ac:dyDescent="0.35">
      <c r="A122" s="39" t="s">
        <v>173</v>
      </c>
      <c r="B122" s="40" t="s">
        <v>7</v>
      </c>
      <c r="C122" s="6">
        <v>3</v>
      </c>
      <c r="D122" s="7" t="s">
        <v>57</v>
      </c>
      <c r="E122" s="7">
        <v>2</v>
      </c>
      <c r="F122" s="7" t="s">
        <v>58</v>
      </c>
      <c r="G122" s="7"/>
      <c r="H122" s="8" t="s">
        <v>59</v>
      </c>
      <c r="I122">
        <f t="shared" si="1"/>
        <v>1155.8399999999999</v>
      </c>
      <c r="J122">
        <f t="shared" si="0"/>
        <v>61</v>
      </c>
      <c r="K122">
        <f t="shared" si="2"/>
        <v>70506.239999999991</v>
      </c>
    </row>
    <row r="123" spans="1:11" x14ac:dyDescent="0.35">
      <c r="A123" s="39" t="s">
        <v>174</v>
      </c>
      <c r="B123" s="40" t="s">
        <v>8</v>
      </c>
      <c r="C123" s="6">
        <v>5</v>
      </c>
      <c r="D123" s="7" t="s">
        <v>57</v>
      </c>
      <c r="E123" s="7">
        <v>3</v>
      </c>
      <c r="F123" s="7" t="s">
        <v>58</v>
      </c>
      <c r="G123" s="7"/>
      <c r="H123" s="8" t="s">
        <v>59</v>
      </c>
      <c r="I123">
        <f t="shared" si="1"/>
        <v>1916.26</v>
      </c>
      <c r="J123">
        <f t="shared" si="0"/>
        <v>8</v>
      </c>
      <c r="K123">
        <f t="shared" si="2"/>
        <v>15330.08</v>
      </c>
    </row>
    <row r="124" spans="1:11" x14ac:dyDescent="0.35">
      <c r="A124" s="39" t="s">
        <v>175</v>
      </c>
      <c r="B124" s="40" t="s">
        <v>9</v>
      </c>
      <c r="C124" s="6">
        <v>6</v>
      </c>
      <c r="D124" s="7" t="s">
        <v>57</v>
      </c>
      <c r="E124" s="7">
        <v>3</v>
      </c>
      <c r="F124" s="7" t="s">
        <v>58</v>
      </c>
      <c r="G124" s="7"/>
      <c r="H124" s="8" t="s">
        <v>59</v>
      </c>
      <c r="I124">
        <f t="shared" si="1"/>
        <v>2281.2600000000002</v>
      </c>
      <c r="J124">
        <f t="shared" si="0"/>
        <v>7</v>
      </c>
      <c r="K124">
        <f t="shared" si="2"/>
        <v>15968.820000000002</v>
      </c>
    </row>
    <row r="125" spans="1:11" x14ac:dyDescent="0.35">
      <c r="A125" s="39" t="s">
        <v>176</v>
      </c>
      <c r="B125" s="40" t="s">
        <v>10</v>
      </c>
      <c r="C125" s="6">
        <v>4</v>
      </c>
      <c r="D125" s="7" t="s">
        <v>57</v>
      </c>
      <c r="E125" s="7">
        <v>10</v>
      </c>
      <c r="F125" s="7" t="s">
        <v>58</v>
      </c>
      <c r="G125" s="7"/>
      <c r="H125" s="8" t="s">
        <v>59</v>
      </c>
      <c r="I125">
        <f t="shared" si="1"/>
        <v>1764.2</v>
      </c>
      <c r="J125">
        <f t="shared" si="0"/>
        <v>21</v>
      </c>
      <c r="K125">
        <f t="shared" si="2"/>
        <v>37048.200000000004</v>
      </c>
    </row>
    <row r="126" spans="1:11" x14ac:dyDescent="0.35">
      <c r="A126" s="39" t="s">
        <v>177</v>
      </c>
      <c r="B126" s="40" t="s">
        <v>11</v>
      </c>
      <c r="C126" s="6">
        <v>9</v>
      </c>
      <c r="D126" s="7" t="s">
        <v>57</v>
      </c>
      <c r="E126" s="7">
        <v>6</v>
      </c>
      <c r="F126" s="7" t="s">
        <v>58</v>
      </c>
      <c r="G126" s="7"/>
      <c r="H126" s="8" t="s">
        <v>59</v>
      </c>
      <c r="I126">
        <f t="shared" si="1"/>
        <v>3467.52</v>
      </c>
      <c r="J126">
        <f t="shared" si="0"/>
        <v>4</v>
      </c>
      <c r="K126">
        <f t="shared" si="2"/>
        <v>13870.08</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3</v>
      </c>
      <c r="D128" s="7" t="s">
        <v>57</v>
      </c>
      <c r="E128" s="7">
        <v>2</v>
      </c>
      <c r="F128" s="7" t="s">
        <v>58</v>
      </c>
      <c r="G128" s="7"/>
      <c r="H128" s="8" t="s">
        <v>59</v>
      </c>
      <c r="I128">
        <f t="shared" si="1"/>
        <v>1155.8399999999999</v>
      </c>
      <c r="J128">
        <f t="shared" si="0"/>
        <v>3</v>
      </c>
      <c r="K128">
        <f t="shared" si="2"/>
        <v>3467.5199999999995</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6</v>
      </c>
      <c r="D130" s="7" t="s">
        <v>57</v>
      </c>
      <c r="E130" s="7">
        <v>2</v>
      </c>
      <c r="F130" s="7" t="s">
        <v>58</v>
      </c>
      <c r="G130" s="7"/>
      <c r="H130" s="8" t="s">
        <v>59</v>
      </c>
      <c r="I130">
        <f t="shared" si="1"/>
        <v>2250.84</v>
      </c>
      <c r="J130">
        <f t="shared" si="0"/>
        <v>5</v>
      </c>
      <c r="K130">
        <f t="shared" si="2"/>
        <v>11254.2</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v>4</v>
      </c>
      <c r="D132" s="7" t="s">
        <v>57</v>
      </c>
      <c r="E132" s="7"/>
      <c r="F132" s="7" t="s">
        <v>58</v>
      </c>
      <c r="G132" s="7"/>
      <c r="H132" s="8" t="s">
        <v>59</v>
      </c>
      <c r="I132">
        <f t="shared" si="1"/>
        <v>1460</v>
      </c>
      <c r="J132">
        <f t="shared" si="0"/>
        <v>2</v>
      </c>
      <c r="K132">
        <f t="shared" si="2"/>
        <v>2920</v>
      </c>
    </row>
    <row r="133" spans="1:12" ht="31" x14ac:dyDescent="0.35">
      <c r="A133" s="39" t="s">
        <v>233</v>
      </c>
      <c r="B133" s="41" t="s">
        <v>69</v>
      </c>
      <c r="C133" s="6">
        <v>7</v>
      </c>
      <c r="D133" s="46" t="s">
        <v>57</v>
      </c>
      <c r="E133" s="7">
        <v>10</v>
      </c>
      <c r="F133" s="7" t="s">
        <v>58</v>
      </c>
      <c r="G133" s="7"/>
      <c r="H133" s="8" t="s">
        <v>59</v>
      </c>
      <c r="I133">
        <f t="shared" si="1"/>
        <v>2859.2</v>
      </c>
      <c r="J133">
        <f t="shared" si="0"/>
        <v>155</v>
      </c>
      <c r="K133">
        <f t="shared" si="2"/>
        <v>443176</v>
      </c>
    </row>
    <row r="134" spans="1:12" ht="31" x14ac:dyDescent="0.35">
      <c r="A134" s="39"/>
      <c r="B134" s="41" t="s">
        <v>271</v>
      </c>
      <c r="C134" s="6">
        <v>3</v>
      </c>
      <c r="D134" s="7" t="s">
        <v>57</v>
      </c>
      <c r="E134" s="7"/>
      <c r="F134" s="7" t="s">
        <v>58</v>
      </c>
      <c r="G134" s="7"/>
      <c r="H134" s="8" t="s">
        <v>59</v>
      </c>
      <c r="I134">
        <f t="shared" ref="I134" si="3">(C134*365)+(E134*30.42)+G134</f>
        <v>1095</v>
      </c>
      <c r="J134">
        <f>C80</f>
        <v>2</v>
      </c>
      <c r="K134">
        <f t="shared" ref="K134" si="4">I134*J134</f>
        <v>2190</v>
      </c>
    </row>
    <row r="135" spans="1:12" x14ac:dyDescent="0.35">
      <c r="A135" s="39" t="s">
        <v>234</v>
      </c>
      <c r="B135" s="40" t="s">
        <v>70</v>
      </c>
      <c r="C135" s="6">
        <v>3</v>
      </c>
      <c r="D135" s="7" t="s">
        <v>57</v>
      </c>
      <c r="E135" s="7">
        <v>9</v>
      </c>
      <c r="F135" s="7" t="s">
        <v>58</v>
      </c>
      <c r="G135" s="7"/>
      <c r="H135" s="8" t="s">
        <v>59</v>
      </c>
      <c r="I135">
        <f t="shared" si="1"/>
        <v>1368.78</v>
      </c>
      <c r="J135">
        <f t="shared" ref="J135" si="5">C81</f>
        <v>60</v>
      </c>
      <c r="K135">
        <f t="shared" si="2"/>
        <v>82126.8</v>
      </c>
    </row>
    <row r="136" spans="1:12" x14ac:dyDescent="0.35">
      <c r="A136" s="4">
        <v>10</v>
      </c>
      <c r="B136" s="5" t="s">
        <v>43</v>
      </c>
      <c r="C136" s="27">
        <f>INT(I136/365)</f>
        <v>1</v>
      </c>
      <c r="D136" s="28" t="s">
        <v>57</v>
      </c>
      <c r="E136" s="28">
        <f>INT((I136-C136*365)/30.42)</f>
        <v>2</v>
      </c>
      <c r="F136" s="28" t="s">
        <v>58</v>
      </c>
      <c r="G136" s="28">
        <f>ABS(INT(I136-C136*365-E136*30.42))</f>
        <v>14</v>
      </c>
      <c r="H136" s="29" t="s">
        <v>59</v>
      </c>
      <c r="I136">
        <f>K136/J136</f>
        <v>439.96678145695364</v>
      </c>
      <c r="J136">
        <f>SUM(J138:J146)</f>
        <v>755</v>
      </c>
      <c r="K136">
        <f>SUM(K138:K146)</f>
        <v>332174.92</v>
      </c>
      <c r="L136">
        <f>SUM(K138:K146)</f>
        <v>332174.92</v>
      </c>
    </row>
    <row r="137" spans="1:12" x14ac:dyDescent="0.35">
      <c r="A137" s="4" t="s">
        <v>56</v>
      </c>
      <c r="B137" s="5" t="s">
        <v>84</v>
      </c>
      <c r="C137" s="6"/>
      <c r="D137" s="7"/>
      <c r="E137" s="7"/>
      <c r="F137" s="7"/>
      <c r="G137" s="7"/>
      <c r="H137" s="8"/>
    </row>
    <row r="138" spans="1:12" x14ac:dyDescent="0.35">
      <c r="A138" s="4" t="s">
        <v>85</v>
      </c>
      <c r="B138" s="5" t="s">
        <v>2</v>
      </c>
      <c r="C138" s="6">
        <v>1</v>
      </c>
      <c r="D138" s="7" t="s">
        <v>57</v>
      </c>
      <c r="E138" s="7">
        <v>11</v>
      </c>
      <c r="F138" s="7" t="s">
        <v>58</v>
      </c>
      <c r="G138" s="7"/>
      <c r="H138" s="8" t="s">
        <v>59</v>
      </c>
      <c r="I138">
        <f>(C138*365)+(E138*30.42)+G138</f>
        <v>699.62</v>
      </c>
      <c r="J138">
        <f>J113</f>
        <v>287</v>
      </c>
      <c r="K138">
        <f>I138*J138</f>
        <v>200790.94</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v>6</v>
      </c>
      <c r="F140" s="7" t="s">
        <v>58</v>
      </c>
      <c r="G140" s="7"/>
      <c r="H140" s="8" t="s">
        <v>59</v>
      </c>
      <c r="I140">
        <f t="shared" si="6"/>
        <v>182.52</v>
      </c>
      <c r="J140">
        <f>J115</f>
        <v>42</v>
      </c>
      <c r="K140">
        <f t="shared" ref="K140:K146" si="7">I140*J140</f>
        <v>7665.84</v>
      </c>
    </row>
    <row r="141" spans="1:12" x14ac:dyDescent="0.35">
      <c r="A141" s="4" t="s">
        <v>98</v>
      </c>
      <c r="B141" s="5" t="s">
        <v>261</v>
      </c>
      <c r="C141" s="6"/>
      <c r="D141" s="7" t="s">
        <v>57</v>
      </c>
      <c r="E141" s="7">
        <v>9</v>
      </c>
      <c r="F141" s="7" t="s">
        <v>58</v>
      </c>
      <c r="G141" s="7"/>
      <c r="H141" s="8" t="s">
        <v>59</v>
      </c>
      <c r="I141">
        <f t="shared" si="6"/>
        <v>273.78000000000003</v>
      </c>
      <c r="J141">
        <f>J116</f>
        <v>33</v>
      </c>
      <c r="K141">
        <f t="shared" si="7"/>
        <v>9034.7400000000016</v>
      </c>
    </row>
    <row r="142" spans="1:12" ht="31" x14ac:dyDescent="0.35">
      <c r="A142" s="4" t="s">
        <v>99</v>
      </c>
      <c r="B142" s="11" t="s">
        <v>106</v>
      </c>
      <c r="C142" s="6"/>
      <c r="D142" s="7" t="s">
        <v>57</v>
      </c>
      <c r="E142" s="7">
        <v>9</v>
      </c>
      <c r="F142" s="7" t="s">
        <v>58</v>
      </c>
      <c r="G142" s="7"/>
      <c r="H142" s="8" t="s">
        <v>59</v>
      </c>
      <c r="I142">
        <f t="shared" si="6"/>
        <v>273.78000000000003</v>
      </c>
      <c r="J142">
        <f>J118</f>
        <v>4</v>
      </c>
      <c r="K142">
        <f t="shared" si="7"/>
        <v>1095.1200000000001</v>
      </c>
    </row>
    <row r="143" spans="1:12" x14ac:dyDescent="0.35">
      <c r="A143" s="4" t="s">
        <v>100</v>
      </c>
      <c r="B143" s="5" t="s">
        <v>5</v>
      </c>
      <c r="C143" s="6"/>
      <c r="D143" s="7" t="s">
        <v>57</v>
      </c>
      <c r="E143" s="7">
        <v>10</v>
      </c>
      <c r="F143" s="7" t="s">
        <v>58</v>
      </c>
      <c r="G143" s="7"/>
      <c r="H143" s="8" t="s">
        <v>59</v>
      </c>
      <c r="I143">
        <f t="shared" si="6"/>
        <v>304.20000000000005</v>
      </c>
      <c r="J143">
        <f>J120</f>
        <v>2</v>
      </c>
      <c r="K143">
        <f t="shared" si="7"/>
        <v>608.40000000000009</v>
      </c>
    </row>
    <row r="144" spans="1:12" x14ac:dyDescent="0.35">
      <c r="A144" s="4" t="s">
        <v>101</v>
      </c>
      <c r="B144" s="5" t="s">
        <v>6</v>
      </c>
      <c r="C144" s="6"/>
      <c r="D144" s="7" t="s">
        <v>57</v>
      </c>
      <c r="E144" s="7">
        <v>8</v>
      </c>
      <c r="F144" s="7" t="s">
        <v>58</v>
      </c>
      <c r="G144" s="7"/>
      <c r="H144" s="8" t="s">
        <v>59</v>
      </c>
      <c r="I144">
        <f t="shared" si="6"/>
        <v>243.36</v>
      </c>
      <c r="J144">
        <f>J121</f>
        <v>59</v>
      </c>
      <c r="K144">
        <f t="shared" si="7"/>
        <v>14358.240000000002</v>
      </c>
    </row>
    <row r="145" spans="1:12" x14ac:dyDescent="0.35">
      <c r="A145" s="4" t="s">
        <v>102</v>
      </c>
      <c r="B145" s="5" t="s">
        <v>7</v>
      </c>
      <c r="C145" s="6"/>
      <c r="D145" s="7" t="s">
        <v>57</v>
      </c>
      <c r="E145" s="7">
        <v>5</v>
      </c>
      <c r="F145" s="7" t="s">
        <v>58</v>
      </c>
      <c r="G145" s="7"/>
      <c r="H145" s="8" t="s">
        <v>59</v>
      </c>
      <c r="I145">
        <f t="shared" si="6"/>
        <v>152.10000000000002</v>
      </c>
      <c r="J145">
        <f>J122</f>
        <v>61</v>
      </c>
      <c r="K145">
        <f t="shared" si="7"/>
        <v>9278.1000000000022</v>
      </c>
    </row>
    <row r="146" spans="1:12" x14ac:dyDescent="0.35">
      <c r="A146" s="4" t="s">
        <v>103</v>
      </c>
      <c r="B146" s="5" t="s">
        <v>70</v>
      </c>
      <c r="C146" s="6"/>
      <c r="D146" s="7" t="s">
        <v>57</v>
      </c>
      <c r="E146" s="7">
        <v>11</v>
      </c>
      <c r="F146" s="7" t="s">
        <v>58</v>
      </c>
      <c r="G146" s="7"/>
      <c r="H146" s="8" t="s">
        <v>59</v>
      </c>
      <c r="I146">
        <f t="shared" si="6"/>
        <v>334.62</v>
      </c>
      <c r="J146">
        <f>SUM(J123:J135)</f>
        <v>267</v>
      </c>
      <c r="K146">
        <f t="shared" si="7"/>
        <v>89343.540000000008</v>
      </c>
    </row>
    <row r="147" spans="1:12" x14ac:dyDescent="0.35">
      <c r="A147" s="4">
        <v>11</v>
      </c>
      <c r="B147" s="5" t="s">
        <v>44</v>
      </c>
      <c r="C147" s="108">
        <v>785</v>
      </c>
      <c r="D147" s="106"/>
      <c r="E147" s="106"/>
      <c r="F147" s="106"/>
      <c r="G147" s="106"/>
      <c r="H147" s="107"/>
    </row>
    <row r="148" spans="1:12" x14ac:dyDescent="0.35">
      <c r="A148" s="4">
        <v>12</v>
      </c>
      <c r="B148" s="5" t="s">
        <v>45</v>
      </c>
      <c r="C148" s="27">
        <f>INT(I148/365)</f>
        <v>3</v>
      </c>
      <c r="D148" s="28" t="s">
        <v>57</v>
      </c>
      <c r="E148" s="28">
        <f>INT((I148-C148*365)/30.42)</f>
        <v>5</v>
      </c>
      <c r="F148" s="28" t="s">
        <v>58</v>
      </c>
      <c r="G148" s="28">
        <f>ABS(INT(I148-C148*365-E148*30.42))</f>
        <v>25</v>
      </c>
      <c r="H148" s="29" t="s">
        <v>59</v>
      </c>
      <c r="I148">
        <f>K148/J148</f>
        <v>1272.8154811715481</v>
      </c>
      <c r="J148">
        <f>SUM(J150:J153,J155,J157:J172)</f>
        <v>239</v>
      </c>
      <c r="K148">
        <f>SUM(K150:K153,K155,K157:K172)</f>
        <v>304202.89999999997</v>
      </c>
      <c r="L148">
        <f>SUM(K150:K153,K155,K157:K172)</f>
        <v>304202.89999999997</v>
      </c>
    </row>
    <row r="149" spans="1:12" x14ac:dyDescent="0.35">
      <c r="A149" s="4" t="s">
        <v>182</v>
      </c>
      <c r="B149" s="5" t="s">
        <v>84</v>
      </c>
      <c r="C149" s="6"/>
      <c r="D149" s="7"/>
      <c r="E149" s="7"/>
      <c r="F149" s="7"/>
      <c r="G149" s="7"/>
      <c r="H149" s="8"/>
    </row>
    <row r="150" spans="1:12" x14ac:dyDescent="0.35">
      <c r="A150" s="4" t="s">
        <v>183</v>
      </c>
      <c r="B150" s="5" t="s">
        <v>2</v>
      </c>
      <c r="C150" s="6">
        <v>9</v>
      </c>
      <c r="D150" s="7" t="s">
        <v>57</v>
      </c>
      <c r="E150" s="7">
        <v>10</v>
      </c>
      <c r="F150" s="7" t="s">
        <v>58</v>
      </c>
      <c r="G150" s="7"/>
      <c r="H150" s="8" t="s">
        <v>59</v>
      </c>
      <c r="I150">
        <f>(C150*365)+(E150*30.42)+G150</f>
        <v>3589.2</v>
      </c>
      <c r="J150">
        <f t="shared" ref="J150:J170" si="8">C174</f>
        <v>24</v>
      </c>
      <c r="K150">
        <f>I150*J150</f>
        <v>86140.799999999988</v>
      </c>
    </row>
    <row r="151" spans="1:12" x14ac:dyDescent="0.35">
      <c r="A151" s="4" t="s">
        <v>184</v>
      </c>
      <c r="B151" s="5" t="s">
        <v>3</v>
      </c>
      <c r="C151" s="6">
        <v>1</v>
      </c>
      <c r="D151" s="7" t="s">
        <v>57</v>
      </c>
      <c r="E151" s="7"/>
      <c r="F151" s="7" t="s">
        <v>58</v>
      </c>
      <c r="G151" s="7"/>
      <c r="H151" s="8" t="s">
        <v>59</v>
      </c>
      <c r="I151">
        <f t="shared" ref="I151:I164" si="9">(C151*365)+(E151*30.42)+G151</f>
        <v>365</v>
      </c>
      <c r="J151">
        <f t="shared" si="8"/>
        <v>1</v>
      </c>
      <c r="K151">
        <f t="shared" ref="K151:K170" si="10">I151*J151</f>
        <v>365</v>
      </c>
    </row>
    <row r="152" spans="1:12" x14ac:dyDescent="0.35">
      <c r="A152" s="4" t="s">
        <v>185</v>
      </c>
      <c r="B152" s="5" t="s">
        <v>4</v>
      </c>
      <c r="C152" s="6">
        <v>2</v>
      </c>
      <c r="D152" s="7" t="s">
        <v>57</v>
      </c>
      <c r="E152" s="7">
        <v>9</v>
      </c>
      <c r="F152" s="7" t="s">
        <v>58</v>
      </c>
      <c r="G152" s="7"/>
      <c r="H152" s="8" t="s">
        <v>59</v>
      </c>
      <c r="I152">
        <f t="shared" si="9"/>
        <v>1003.78</v>
      </c>
      <c r="J152">
        <f t="shared" si="8"/>
        <v>12</v>
      </c>
      <c r="K152">
        <f t="shared" si="10"/>
        <v>12045.36</v>
      </c>
    </row>
    <row r="153" spans="1:12" x14ac:dyDescent="0.35">
      <c r="A153" s="39" t="s">
        <v>186</v>
      </c>
      <c r="B153" s="40" t="s">
        <v>243</v>
      </c>
      <c r="C153" s="6">
        <v>5</v>
      </c>
      <c r="D153" s="7" t="s">
        <v>57</v>
      </c>
      <c r="E153" s="7">
        <v>3</v>
      </c>
      <c r="F153" s="7" t="s">
        <v>58</v>
      </c>
      <c r="G153" s="7"/>
      <c r="H153" s="8" t="s">
        <v>59</v>
      </c>
      <c r="I153">
        <f t="shared" si="9"/>
        <v>1916.26</v>
      </c>
      <c r="J153">
        <f t="shared" si="8"/>
        <v>17</v>
      </c>
      <c r="K153">
        <f t="shared" si="10"/>
        <v>32576.42</v>
      </c>
    </row>
    <row r="154" spans="1:12" x14ac:dyDescent="0.35">
      <c r="A154" s="39" t="s">
        <v>262</v>
      </c>
      <c r="B154" s="40" t="s">
        <v>249</v>
      </c>
      <c r="C154" s="6">
        <v>5</v>
      </c>
      <c r="D154" s="7" t="s">
        <v>57</v>
      </c>
      <c r="E154" s="7">
        <v>10</v>
      </c>
      <c r="F154" s="7" t="s">
        <v>58</v>
      </c>
      <c r="G154" s="7"/>
      <c r="H154" s="8" t="s">
        <v>59</v>
      </c>
      <c r="I154">
        <f t="shared" si="9"/>
        <v>2129.1999999999998</v>
      </c>
      <c r="J154">
        <f t="shared" si="8"/>
        <v>14</v>
      </c>
      <c r="K154">
        <f t="shared" si="10"/>
        <v>29808.799999999996</v>
      </c>
    </row>
    <row r="155" spans="1:12" ht="31" x14ac:dyDescent="0.35">
      <c r="A155" s="39" t="s">
        <v>187</v>
      </c>
      <c r="B155" s="41" t="s">
        <v>263</v>
      </c>
      <c r="C155" s="6">
        <v>2</v>
      </c>
      <c r="D155" s="7" t="s">
        <v>57</v>
      </c>
      <c r="E155" s="7"/>
      <c r="F155" s="7" t="s">
        <v>58</v>
      </c>
      <c r="G155" s="7"/>
      <c r="H155" s="8" t="s">
        <v>59</v>
      </c>
      <c r="I155">
        <f t="shared" si="9"/>
        <v>730</v>
      </c>
      <c r="J155">
        <f t="shared" si="8"/>
        <v>1</v>
      </c>
      <c r="K155">
        <f t="shared" si="10"/>
        <v>730</v>
      </c>
    </row>
    <row r="156" spans="1:12" x14ac:dyDescent="0.35">
      <c r="A156" s="39" t="s">
        <v>264</v>
      </c>
      <c r="B156" s="41" t="s">
        <v>249</v>
      </c>
      <c r="C156" s="6">
        <v>2</v>
      </c>
      <c r="D156" s="7" t="s">
        <v>57</v>
      </c>
      <c r="E156" s="7"/>
      <c r="F156" s="7" t="s">
        <v>58</v>
      </c>
      <c r="G156" s="7"/>
      <c r="H156" s="8" t="s">
        <v>59</v>
      </c>
      <c r="I156">
        <f t="shared" si="9"/>
        <v>730</v>
      </c>
      <c r="J156">
        <f t="shared" si="8"/>
        <v>1</v>
      </c>
      <c r="K156">
        <f t="shared" si="10"/>
        <v>730</v>
      </c>
    </row>
    <row r="157" spans="1:12" x14ac:dyDescent="0.35">
      <c r="A157" s="39" t="s">
        <v>188</v>
      </c>
      <c r="B157" s="40" t="s">
        <v>5</v>
      </c>
      <c r="C157" s="6">
        <v>2</v>
      </c>
      <c r="D157" s="7" t="s">
        <v>57</v>
      </c>
      <c r="E157" s="7">
        <v>2</v>
      </c>
      <c r="F157" s="7" t="s">
        <v>58</v>
      </c>
      <c r="G157" s="7"/>
      <c r="H157" s="8" t="s">
        <v>59</v>
      </c>
      <c r="I157">
        <f t="shared" si="9"/>
        <v>790.84</v>
      </c>
      <c r="J157">
        <f t="shared" si="8"/>
        <v>5</v>
      </c>
      <c r="K157">
        <f t="shared" si="10"/>
        <v>3954.2000000000003</v>
      </c>
    </row>
    <row r="158" spans="1:12" x14ac:dyDescent="0.35">
      <c r="A158" s="39" t="s">
        <v>189</v>
      </c>
      <c r="B158" s="40" t="s">
        <v>6</v>
      </c>
      <c r="C158" s="6">
        <v>3</v>
      </c>
      <c r="D158" s="7" t="s">
        <v>57</v>
      </c>
      <c r="E158" s="7">
        <v>7</v>
      </c>
      <c r="F158" s="7" t="s">
        <v>58</v>
      </c>
      <c r="G158" s="7"/>
      <c r="H158" s="8" t="s">
        <v>59</v>
      </c>
      <c r="I158">
        <f t="shared" si="9"/>
        <v>1307.94</v>
      </c>
      <c r="J158">
        <f t="shared" si="8"/>
        <v>39</v>
      </c>
      <c r="K158">
        <f t="shared" si="10"/>
        <v>51009.66</v>
      </c>
    </row>
    <row r="159" spans="1:12" x14ac:dyDescent="0.35">
      <c r="A159" s="39" t="s">
        <v>190</v>
      </c>
      <c r="B159" s="40" t="s">
        <v>7</v>
      </c>
      <c r="C159" s="6">
        <v>1</v>
      </c>
      <c r="D159" s="7" t="s">
        <v>57</v>
      </c>
      <c r="E159" s="7">
        <v>9</v>
      </c>
      <c r="F159" s="7" t="s">
        <v>58</v>
      </c>
      <c r="G159" s="7"/>
      <c r="H159" s="8" t="s">
        <v>59</v>
      </c>
      <c r="I159">
        <f t="shared" si="9"/>
        <v>638.78</v>
      </c>
      <c r="J159">
        <f t="shared" si="8"/>
        <v>39</v>
      </c>
      <c r="K159">
        <f t="shared" si="10"/>
        <v>24912.42</v>
      </c>
    </row>
    <row r="160" spans="1:12" x14ac:dyDescent="0.35">
      <c r="A160" s="39" t="s">
        <v>191</v>
      </c>
      <c r="B160" s="40" t="s">
        <v>8</v>
      </c>
      <c r="C160" s="6">
        <v>3</v>
      </c>
      <c r="D160" s="7" t="s">
        <v>57</v>
      </c>
      <c r="E160" s="7"/>
      <c r="F160" s="7" t="s">
        <v>58</v>
      </c>
      <c r="G160" s="7"/>
      <c r="H160" s="8" t="s">
        <v>59</v>
      </c>
      <c r="I160">
        <f t="shared" si="9"/>
        <v>1095</v>
      </c>
      <c r="J160">
        <f t="shared" si="8"/>
        <v>8</v>
      </c>
      <c r="K160">
        <f t="shared" si="10"/>
        <v>8760</v>
      </c>
    </row>
    <row r="161" spans="1:11" x14ac:dyDescent="0.35">
      <c r="A161" s="39" t="s">
        <v>192</v>
      </c>
      <c r="B161" s="40" t="s">
        <v>9</v>
      </c>
      <c r="C161" s="6">
        <v>3</v>
      </c>
      <c r="D161" s="7" t="s">
        <v>57</v>
      </c>
      <c r="E161" s="7">
        <v>3</v>
      </c>
      <c r="F161" s="7" t="s">
        <v>58</v>
      </c>
      <c r="G161" s="7"/>
      <c r="H161" s="8" t="s">
        <v>59</v>
      </c>
      <c r="I161">
        <f t="shared" si="9"/>
        <v>1186.26</v>
      </c>
      <c r="J161">
        <f t="shared" si="8"/>
        <v>1</v>
      </c>
      <c r="K161">
        <f t="shared" si="10"/>
        <v>1186.26</v>
      </c>
    </row>
    <row r="162" spans="1:11" x14ac:dyDescent="0.35">
      <c r="A162" s="39" t="s">
        <v>193</v>
      </c>
      <c r="B162" s="40" t="s">
        <v>10</v>
      </c>
      <c r="C162" s="6">
        <v>2</v>
      </c>
      <c r="D162" s="7" t="s">
        <v>57</v>
      </c>
      <c r="E162" s="7">
        <v>7</v>
      </c>
      <c r="F162" s="7" t="s">
        <v>58</v>
      </c>
      <c r="G162" s="7"/>
      <c r="H162" s="8" t="s">
        <v>59</v>
      </c>
      <c r="I162">
        <f t="shared" si="9"/>
        <v>942.94</v>
      </c>
      <c r="J162">
        <f t="shared" si="8"/>
        <v>16</v>
      </c>
      <c r="K162">
        <f t="shared" si="10"/>
        <v>15087.04</v>
      </c>
    </row>
    <row r="163" spans="1:11" x14ac:dyDescent="0.35">
      <c r="A163" s="39" t="s">
        <v>194</v>
      </c>
      <c r="B163" s="40" t="s">
        <v>11</v>
      </c>
      <c r="C163" s="6"/>
      <c r="D163" s="7" t="s">
        <v>57</v>
      </c>
      <c r="E163" s="7"/>
      <c r="F163" s="7" t="s">
        <v>58</v>
      </c>
      <c r="G163" s="7"/>
      <c r="H163" s="8" t="s">
        <v>59</v>
      </c>
      <c r="I163">
        <f t="shared" si="9"/>
        <v>0</v>
      </c>
      <c r="J163">
        <f t="shared" si="8"/>
        <v>0</v>
      </c>
      <c r="K163">
        <f t="shared" si="10"/>
        <v>0</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v>1</v>
      </c>
      <c r="D165" s="7" t="s">
        <v>57</v>
      </c>
      <c r="E165" s="7">
        <v>6</v>
      </c>
      <c r="F165" s="7" t="s">
        <v>58</v>
      </c>
      <c r="G165" s="7"/>
      <c r="H165" s="8" t="s">
        <v>59</v>
      </c>
      <c r="I165">
        <f>(C165*365)+(E165*30.42)+G165</f>
        <v>547.52</v>
      </c>
      <c r="J165">
        <f t="shared" si="8"/>
        <v>1</v>
      </c>
      <c r="K165">
        <f t="shared" si="10"/>
        <v>547.52</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c r="D167" s="7" t="s">
        <v>57</v>
      </c>
      <c r="E167" s="7"/>
      <c r="F167" s="7" t="s">
        <v>58</v>
      </c>
      <c r="G167" s="7"/>
      <c r="H167" s="8" t="s">
        <v>59</v>
      </c>
      <c r="I167">
        <f t="shared" si="11"/>
        <v>0</v>
      </c>
      <c r="J167">
        <f t="shared" si="8"/>
        <v>0</v>
      </c>
      <c r="K167">
        <f t="shared" si="10"/>
        <v>0</v>
      </c>
    </row>
    <row r="168" spans="1:11" x14ac:dyDescent="0.35">
      <c r="A168" s="39" t="s">
        <v>235</v>
      </c>
      <c r="B168" s="41" t="s">
        <v>216</v>
      </c>
      <c r="C168" s="6"/>
      <c r="D168" s="7" t="s">
        <v>57</v>
      </c>
      <c r="E168" s="7"/>
      <c r="F168" s="7" t="s">
        <v>58</v>
      </c>
      <c r="G168" s="7"/>
      <c r="H168" s="8" t="s">
        <v>59</v>
      </c>
      <c r="I168">
        <f t="shared" si="11"/>
        <v>0</v>
      </c>
      <c r="J168">
        <f t="shared" si="8"/>
        <v>0</v>
      </c>
      <c r="K168">
        <f t="shared" si="10"/>
        <v>0</v>
      </c>
    </row>
    <row r="169" spans="1:11" ht="31" x14ac:dyDescent="0.35">
      <c r="A169" s="39" t="s">
        <v>236</v>
      </c>
      <c r="B169" s="41" t="s">
        <v>221</v>
      </c>
      <c r="C169" s="6">
        <v>2</v>
      </c>
      <c r="D169" s="7" t="s">
        <v>57</v>
      </c>
      <c r="E169" s="7">
        <v>8</v>
      </c>
      <c r="F169" s="7" t="s">
        <v>58</v>
      </c>
      <c r="G169" s="7"/>
      <c r="H169" s="8" t="s">
        <v>59</v>
      </c>
      <c r="I169">
        <f t="shared" si="11"/>
        <v>973.36</v>
      </c>
      <c r="J169">
        <f t="shared" si="8"/>
        <v>1</v>
      </c>
      <c r="K169">
        <f t="shared" si="10"/>
        <v>973.36</v>
      </c>
    </row>
    <row r="170" spans="1:11" ht="31" x14ac:dyDescent="0.35">
      <c r="A170" s="39" t="s">
        <v>237</v>
      </c>
      <c r="B170" s="41" t="s">
        <v>69</v>
      </c>
      <c r="C170" s="6">
        <v>3</v>
      </c>
      <c r="D170" s="7" t="s">
        <v>57</v>
      </c>
      <c r="E170" s="7">
        <v>11</v>
      </c>
      <c r="F170" s="7" t="s">
        <v>58</v>
      </c>
      <c r="G170" s="7"/>
      <c r="H170" s="8" t="s">
        <v>59</v>
      </c>
      <c r="I170">
        <f t="shared" si="11"/>
        <v>1429.62</v>
      </c>
      <c r="J170">
        <f t="shared" si="8"/>
        <v>29</v>
      </c>
      <c r="K170">
        <f t="shared" si="10"/>
        <v>41458.979999999996</v>
      </c>
    </row>
    <row r="171" spans="1:11" ht="31" x14ac:dyDescent="0.35">
      <c r="A171" s="39" t="s">
        <v>238</v>
      </c>
      <c r="B171" s="41" t="s">
        <v>271</v>
      </c>
      <c r="C171" s="6">
        <v>1</v>
      </c>
      <c r="D171" s="7" t="s">
        <v>57</v>
      </c>
      <c r="E171" s="7"/>
      <c r="F171" s="7" t="s">
        <v>58</v>
      </c>
      <c r="G171" s="7"/>
      <c r="H171" s="8" t="s">
        <v>59</v>
      </c>
      <c r="I171">
        <f t="shared" ref="I171" si="12">(C171*365)+(E171*30.42)+G171</f>
        <v>365</v>
      </c>
      <c r="J171">
        <f t="shared" ref="J171:J172" si="13">C195</f>
        <v>1</v>
      </c>
      <c r="K171">
        <f t="shared" ref="K171:K172" si="14">I171*J171</f>
        <v>365</v>
      </c>
    </row>
    <row r="172" spans="1:11" x14ac:dyDescent="0.35">
      <c r="A172" s="39" t="s">
        <v>273</v>
      </c>
      <c r="B172" s="40" t="s">
        <v>70</v>
      </c>
      <c r="C172" s="6">
        <v>1</v>
      </c>
      <c r="D172" s="7" t="s">
        <v>57</v>
      </c>
      <c r="E172" s="7">
        <v>6</v>
      </c>
      <c r="F172" s="7" t="s">
        <v>58</v>
      </c>
      <c r="G172" s="7"/>
      <c r="H172" s="8" t="s">
        <v>59</v>
      </c>
      <c r="I172">
        <f t="shared" si="11"/>
        <v>547.52</v>
      </c>
      <c r="J172">
        <f t="shared" si="13"/>
        <v>44</v>
      </c>
      <c r="K172">
        <f t="shared" si="14"/>
        <v>24090.879999999997</v>
      </c>
    </row>
    <row r="173" spans="1:11" x14ac:dyDescent="0.35">
      <c r="A173" s="4">
        <v>13</v>
      </c>
      <c r="B173" s="5" t="s">
        <v>87</v>
      </c>
      <c r="C173" s="109">
        <f>SUM(C174:H177,C179,C181:H196)</f>
        <v>239</v>
      </c>
      <c r="D173" s="110"/>
      <c r="E173" s="110"/>
      <c r="F173" s="110"/>
      <c r="G173" s="110"/>
      <c r="H173" s="111"/>
      <c r="I173" s="30">
        <f>C39</f>
        <v>0</v>
      </c>
    </row>
    <row r="174" spans="1:11" x14ac:dyDescent="0.35">
      <c r="A174" s="4" t="s">
        <v>68</v>
      </c>
      <c r="B174" s="5" t="s">
        <v>2</v>
      </c>
      <c r="C174" s="115">
        <v>24</v>
      </c>
      <c r="D174" s="115"/>
      <c r="E174" s="115"/>
      <c r="F174" s="115"/>
      <c r="G174" s="115"/>
      <c r="H174" s="115"/>
    </row>
    <row r="175" spans="1:11" x14ac:dyDescent="0.35">
      <c r="A175" s="4" t="s">
        <v>199</v>
      </c>
      <c r="B175" s="5" t="s">
        <v>3</v>
      </c>
      <c r="C175" s="115">
        <v>1</v>
      </c>
      <c r="D175" s="115"/>
      <c r="E175" s="115"/>
      <c r="F175" s="115"/>
      <c r="G175" s="115"/>
      <c r="H175" s="115"/>
    </row>
    <row r="176" spans="1:11" x14ac:dyDescent="0.35">
      <c r="A176" s="4" t="s">
        <v>200</v>
      </c>
      <c r="B176" s="5" t="s">
        <v>4</v>
      </c>
      <c r="C176" s="115">
        <v>12</v>
      </c>
      <c r="D176" s="115"/>
      <c r="E176" s="115"/>
      <c r="F176" s="115"/>
      <c r="G176" s="115"/>
      <c r="H176" s="115"/>
    </row>
    <row r="177" spans="1:8" x14ac:dyDescent="0.35">
      <c r="A177" s="39" t="s">
        <v>201</v>
      </c>
      <c r="B177" s="40" t="s">
        <v>243</v>
      </c>
      <c r="C177" s="115">
        <v>17</v>
      </c>
      <c r="D177" s="115"/>
      <c r="E177" s="115"/>
      <c r="F177" s="115"/>
      <c r="G177" s="115"/>
      <c r="H177" s="115"/>
    </row>
    <row r="178" spans="1:8" x14ac:dyDescent="0.35">
      <c r="A178" s="39" t="s">
        <v>265</v>
      </c>
      <c r="B178" s="40" t="s">
        <v>249</v>
      </c>
      <c r="C178" s="115">
        <v>14</v>
      </c>
      <c r="D178" s="115"/>
      <c r="E178" s="115"/>
      <c r="F178" s="115"/>
      <c r="G178" s="115"/>
      <c r="H178" s="115"/>
    </row>
    <row r="179" spans="1:8" ht="31" x14ac:dyDescent="0.35">
      <c r="A179" s="39" t="s">
        <v>202</v>
      </c>
      <c r="B179" s="41" t="s">
        <v>251</v>
      </c>
      <c r="C179" s="115">
        <v>1</v>
      </c>
      <c r="D179" s="115"/>
      <c r="E179" s="115"/>
      <c r="F179" s="115"/>
      <c r="G179" s="115"/>
      <c r="H179" s="115"/>
    </row>
    <row r="180" spans="1:8" x14ac:dyDescent="0.35">
      <c r="A180" s="39" t="s">
        <v>266</v>
      </c>
      <c r="B180" s="41" t="s">
        <v>258</v>
      </c>
      <c r="C180" s="115">
        <v>1</v>
      </c>
      <c r="D180" s="115"/>
      <c r="E180" s="115"/>
      <c r="F180" s="115"/>
      <c r="G180" s="115"/>
      <c r="H180" s="115"/>
    </row>
    <row r="181" spans="1:8" x14ac:dyDescent="0.35">
      <c r="A181" s="39" t="s">
        <v>203</v>
      </c>
      <c r="B181" s="40" t="s">
        <v>5</v>
      </c>
      <c r="C181" s="115">
        <v>5</v>
      </c>
      <c r="D181" s="115"/>
      <c r="E181" s="115"/>
      <c r="F181" s="115"/>
      <c r="G181" s="115"/>
      <c r="H181" s="115"/>
    </row>
    <row r="182" spans="1:8" x14ac:dyDescent="0.35">
      <c r="A182" s="39" t="s">
        <v>204</v>
      </c>
      <c r="B182" s="40" t="s">
        <v>6</v>
      </c>
      <c r="C182" s="115">
        <v>39</v>
      </c>
      <c r="D182" s="115"/>
      <c r="E182" s="115"/>
      <c r="F182" s="115"/>
      <c r="G182" s="115"/>
      <c r="H182" s="115"/>
    </row>
    <row r="183" spans="1:8" x14ac:dyDescent="0.35">
      <c r="A183" s="39" t="s">
        <v>205</v>
      </c>
      <c r="B183" s="40" t="s">
        <v>7</v>
      </c>
      <c r="C183" s="115">
        <v>39</v>
      </c>
      <c r="D183" s="115"/>
      <c r="E183" s="115"/>
      <c r="F183" s="115"/>
      <c r="G183" s="115"/>
      <c r="H183" s="115"/>
    </row>
    <row r="184" spans="1:8" x14ac:dyDescent="0.35">
      <c r="A184" s="39" t="s">
        <v>206</v>
      </c>
      <c r="B184" s="40" t="s">
        <v>8</v>
      </c>
      <c r="C184" s="115">
        <v>8</v>
      </c>
      <c r="D184" s="115"/>
      <c r="E184" s="115"/>
      <c r="F184" s="115"/>
      <c r="G184" s="115"/>
      <c r="H184" s="115"/>
    </row>
    <row r="185" spans="1:8" x14ac:dyDescent="0.35">
      <c r="A185" s="39" t="s">
        <v>207</v>
      </c>
      <c r="B185" s="40" t="s">
        <v>9</v>
      </c>
      <c r="C185" s="115">
        <v>1</v>
      </c>
      <c r="D185" s="115"/>
      <c r="E185" s="115"/>
      <c r="F185" s="115"/>
      <c r="G185" s="115"/>
      <c r="H185" s="115"/>
    </row>
    <row r="186" spans="1:8" x14ac:dyDescent="0.35">
      <c r="A186" s="39" t="s">
        <v>208</v>
      </c>
      <c r="B186" s="40" t="s">
        <v>10</v>
      </c>
      <c r="C186" s="115">
        <v>16</v>
      </c>
      <c r="D186" s="115"/>
      <c r="E186" s="115"/>
      <c r="F186" s="115"/>
      <c r="G186" s="115"/>
      <c r="H186" s="115"/>
    </row>
    <row r="187" spans="1:8" x14ac:dyDescent="0.35">
      <c r="A187" s="39" t="s">
        <v>209</v>
      </c>
      <c r="B187" s="40" t="s">
        <v>11</v>
      </c>
      <c r="C187" s="115"/>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v>1</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c r="D192" s="115"/>
      <c r="E192" s="115"/>
      <c r="F192" s="115"/>
      <c r="G192" s="115"/>
      <c r="H192" s="115"/>
    </row>
    <row r="193" spans="1:8" ht="31" x14ac:dyDescent="0.35">
      <c r="A193" s="39" t="s">
        <v>240</v>
      </c>
      <c r="B193" s="41" t="s">
        <v>217</v>
      </c>
      <c r="C193" s="115">
        <v>1</v>
      </c>
      <c r="D193" s="115"/>
      <c r="E193" s="115"/>
      <c r="F193" s="115"/>
      <c r="G193" s="115"/>
      <c r="H193" s="115"/>
    </row>
    <row r="194" spans="1:8" ht="31" x14ac:dyDescent="0.35">
      <c r="A194" s="39" t="s">
        <v>241</v>
      </c>
      <c r="B194" s="41" t="s">
        <v>69</v>
      </c>
      <c r="C194" s="115">
        <v>29</v>
      </c>
      <c r="D194" s="115"/>
      <c r="E194" s="115"/>
      <c r="F194" s="115"/>
      <c r="G194" s="115"/>
      <c r="H194" s="115"/>
    </row>
    <row r="195" spans="1:8" ht="31" x14ac:dyDescent="0.35">
      <c r="A195" s="39" t="s">
        <v>242</v>
      </c>
      <c r="B195" s="41" t="s">
        <v>271</v>
      </c>
      <c r="C195" s="115">
        <v>1</v>
      </c>
      <c r="D195" s="115"/>
      <c r="E195" s="115"/>
      <c r="F195" s="115"/>
      <c r="G195" s="115"/>
      <c r="H195" s="115"/>
    </row>
    <row r="196" spans="1:8" x14ac:dyDescent="0.35">
      <c r="A196" s="39" t="s">
        <v>275</v>
      </c>
      <c r="B196" s="40" t="s">
        <v>70</v>
      </c>
      <c r="C196" s="115">
        <v>44</v>
      </c>
      <c r="D196" s="115"/>
      <c r="E196" s="115"/>
      <c r="F196" s="115"/>
      <c r="G196" s="115"/>
      <c r="H196" s="115"/>
    </row>
    <row r="197" spans="1:8" x14ac:dyDescent="0.35">
      <c r="B197" s="47" t="s">
        <v>24</v>
      </c>
      <c r="C197" s="116">
        <v>4</v>
      </c>
      <c r="D197" s="117"/>
      <c r="E197" s="117"/>
      <c r="F197" s="117"/>
      <c r="G197" s="117"/>
      <c r="H197" s="117"/>
    </row>
  </sheetData>
  <mergeCells count="124">
    <mergeCell ref="C36:H36"/>
    <mergeCell ref="C80:H80"/>
    <mergeCell ref="C195:H195"/>
    <mergeCell ref="C176:H176"/>
    <mergeCell ref="C177:H177"/>
    <mergeCell ref="C178:H178"/>
    <mergeCell ref="C179:H179"/>
    <mergeCell ref="C173:H173"/>
    <mergeCell ref="C174:H174"/>
    <mergeCell ref="C190:H190"/>
    <mergeCell ref="C185:H185"/>
    <mergeCell ref="C186:H186"/>
    <mergeCell ref="C187:H187"/>
    <mergeCell ref="C188:H188"/>
    <mergeCell ref="C189:H189"/>
    <mergeCell ref="C180:H180"/>
    <mergeCell ref="C181:H181"/>
    <mergeCell ref="C182:H182"/>
    <mergeCell ref="C183:H183"/>
    <mergeCell ref="C184:H184"/>
    <mergeCell ref="C106:H106"/>
    <mergeCell ref="C107:H107"/>
    <mergeCell ref="C101:H101"/>
    <mergeCell ref="C102:H102"/>
    <mergeCell ref="C103:H103"/>
    <mergeCell ref="C104:H104"/>
    <mergeCell ref="C105:H105"/>
    <mergeCell ref="C147:H147"/>
    <mergeCell ref="C175:H175"/>
    <mergeCell ref="C92:H92"/>
    <mergeCell ref="C93:H93"/>
    <mergeCell ref="C94:H94"/>
    <mergeCell ref="C23:H23"/>
    <mergeCell ref="C84:H84"/>
    <mergeCell ref="C85:H85"/>
    <mergeCell ref="C86:H86"/>
    <mergeCell ref="C87:H87"/>
    <mergeCell ref="C88:H88"/>
    <mergeCell ref="C89:H89"/>
    <mergeCell ref="C90:H90"/>
    <mergeCell ref="C91:H91"/>
    <mergeCell ref="C30:H30"/>
    <mergeCell ref="C31:H31"/>
    <mergeCell ref="C32:H32"/>
    <mergeCell ref="C33:H33"/>
    <mergeCell ref="C34:H34"/>
    <mergeCell ref="C37:H37"/>
    <mergeCell ref="C38:H38"/>
    <mergeCell ref="C95:H95"/>
    <mergeCell ref="C96:H96"/>
    <mergeCell ref="C97:H97"/>
    <mergeCell ref="C98:H98"/>
    <mergeCell ref="C47:H47"/>
    <mergeCell ref="C46:H46"/>
    <mergeCell ref="C49:H49"/>
    <mergeCell ref="C50:H50"/>
    <mergeCell ref="C51:H51"/>
    <mergeCell ref="C63:H63"/>
    <mergeCell ref="C64:H64"/>
    <mergeCell ref="C65:H65"/>
    <mergeCell ref="C66:H66"/>
    <mergeCell ref="C79:H79"/>
    <mergeCell ref="C68:H68"/>
    <mergeCell ref="C69:H69"/>
    <mergeCell ref="C70:H70"/>
    <mergeCell ref="C71:H71"/>
    <mergeCell ref="C72:H72"/>
    <mergeCell ref="C41:H41"/>
    <mergeCell ref="C42:H42"/>
    <mergeCell ref="C43:H43"/>
    <mergeCell ref="C44:H44"/>
    <mergeCell ref="C39:H39"/>
    <mergeCell ref="C40:H40"/>
    <mergeCell ref="C45:H45"/>
    <mergeCell ref="C55:H55"/>
    <mergeCell ref="C48:H48"/>
    <mergeCell ref="C196:H196"/>
    <mergeCell ref="C76:H76"/>
    <mergeCell ref="C78:H78"/>
    <mergeCell ref="C77:H77"/>
    <mergeCell ref="C99:H99"/>
    <mergeCell ref="C100:H100"/>
    <mergeCell ref="C12:H12"/>
    <mergeCell ref="C13:H13"/>
    <mergeCell ref="C14:H14"/>
    <mergeCell ref="C15:H15"/>
    <mergeCell ref="C17:H17"/>
    <mergeCell ref="C16:H16"/>
    <mergeCell ref="C18:H18"/>
    <mergeCell ref="C20:H20"/>
    <mergeCell ref="C21:H21"/>
    <mergeCell ref="C22:H22"/>
    <mergeCell ref="C19:H19"/>
    <mergeCell ref="C35:H35"/>
    <mergeCell ref="C24:H24"/>
    <mergeCell ref="C25:H25"/>
    <mergeCell ref="C26:H26"/>
    <mergeCell ref="C27:H27"/>
    <mergeCell ref="C28:H28"/>
    <mergeCell ref="C29:H29"/>
    <mergeCell ref="C197:H197"/>
    <mergeCell ref="C52:H52"/>
    <mergeCell ref="C53:H53"/>
    <mergeCell ref="C54:H54"/>
    <mergeCell ref="C108:H108"/>
    <mergeCell ref="C109:H109"/>
    <mergeCell ref="C81:H81"/>
    <mergeCell ref="C82:H82"/>
    <mergeCell ref="C83:H83"/>
    <mergeCell ref="C67:H67"/>
    <mergeCell ref="C56:H56"/>
    <mergeCell ref="C57:H57"/>
    <mergeCell ref="C58:H58"/>
    <mergeCell ref="C59:H59"/>
    <mergeCell ref="C60:H60"/>
    <mergeCell ref="C61:H61"/>
    <mergeCell ref="C62:H62"/>
    <mergeCell ref="C73:H73"/>
    <mergeCell ref="C74:H74"/>
    <mergeCell ref="C75:H75"/>
    <mergeCell ref="C191:H191"/>
    <mergeCell ref="C192:H192"/>
    <mergeCell ref="C193:H193"/>
    <mergeCell ref="C194:H194"/>
  </mergeCells>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97"/>
  <sheetViews>
    <sheetView topLeftCell="A119" zoomScale="60" zoomScaleNormal="6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10" x14ac:dyDescent="0.35">
      <c r="A1" s="1"/>
    </row>
    <row r="7" spans="1:10" x14ac:dyDescent="0.35">
      <c r="B7" s="9" t="s">
        <v>280</v>
      </c>
    </row>
    <row r="12" spans="1:10" x14ac:dyDescent="0.35">
      <c r="A12" s="3" t="s">
        <v>60</v>
      </c>
      <c r="B12" s="3" t="s">
        <v>61</v>
      </c>
      <c r="C12" s="112" t="s">
        <v>62</v>
      </c>
      <c r="D12" s="113"/>
      <c r="E12" s="113"/>
      <c r="F12" s="113"/>
      <c r="G12" s="113"/>
      <c r="H12" s="114"/>
    </row>
    <row r="13" spans="1:10" x14ac:dyDescent="0.35">
      <c r="A13" s="4">
        <v>1</v>
      </c>
      <c r="B13" s="5" t="s">
        <v>0</v>
      </c>
      <c r="C13" s="108">
        <v>592</v>
      </c>
      <c r="D13" s="106"/>
      <c r="E13" s="106"/>
      <c r="F13" s="106"/>
      <c r="G13" s="106"/>
      <c r="H13" s="107"/>
    </row>
    <row r="14" spans="1:10" x14ac:dyDescent="0.35">
      <c r="A14" s="4">
        <v>2</v>
      </c>
      <c r="B14" s="5" t="s">
        <v>1</v>
      </c>
      <c r="C14" s="109">
        <f>SUM(C15:H18,C20,C22:H37)</f>
        <v>139</v>
      </c>
      <c r="D14" s="110"/>
      <c r="E14" s="110"/>
      <c r="F14" s="110"/>
      <c r="G14" s="110"/>
      <c r="H14" s="111"/>
      <c r="I14" s="45">
        <v>203</v>
      </c>
      <c r="J14" s="31" t="s">
        <v>293</v>
      </c>
    </row>
    <row r="15" spans="1:10" x14ac:dyDescent="0.35">
      <c r="A15" s="4" t="s">
        <v>111</v>
      </c>
      <c r="B15" s="5" t="s">
        <v>2</v>
      </c>
      <c r="C15" s="108">
        <v>0</v>
      </c>
      <c r="D15" s="106"/>
      <c r="E15" s="106"/>
      <c r="F15" s="106"/>
      <c r="G15" s="106"/>
      <c r="H15" s="107"/>
    </row>
    <row r="16" spans="1:10" x14ac:dyDescent="0.35">
      <c r="A16" s="4" t="s">
        <v>112</v>
      </c>
      <c r="B16" s="5" t="s">
        <v>3</v>
      </c>
      <c r="C16" s="108">
        <v>0</v>
      </c>
      <c r="D16" s="106"/>
      <c r="E16" s="106"/>
      <c r="F16" s="106"/>
      <c r="G16" s="106"/>
      <c r="H16" s="107"/>
    </row>
    <row r="17" spans="1:8" x14ac:dyDescent="0.35">
      <c r="A17" s="4" t="s">
        <v>113</v>
      </c>
      <c r="B17" s="5" t="s">
        <v>4</v>
      </c>
      <c r="C17" s="108">
        <v>1</v>
      </c>
      <c r="D17" s="106"/>
      <c r="E17" s="106"/>
      <c r="F17" s="106"/>
      <c r="G17" s="106"/>
      <c r="H17" s="107"/>
    </row>
    <row r="18" spans="1:8" x14ac:dyDescent="0.35">
      <c r="A18" s="4" t="s">
        <v>114</v>
      </c>
      <c r="B18" s="5" t="s">
        <v>243</v>
      </c>
      <c r="C18" s="108">
        <v>1</v>
      </c>
      <c r="D18" s="106"/>
      <c r="E18" s="106"/>
      <c r="F18" s="106"/>
      <c r="G18" s="106"/>
      <c r="H18" s="107"/>
    </row>
    <row r="19" spans="1:8" x14ac:dyDescent="0.35">
      <c r="A19" s="4" t="s">
        <v>244</v>
      </c>
      <c r="B19" s="22" t="s">
        <v>245</v>
      </c>
      <c r="C19" s="108">
        <v>0</v>
      </c>
      <c r="D19" s="106"/>
      <c r="E19" s="106"/>
      <c r="F19" s="106"/>
      <c r="G19" s="106"/>
      <c r="H19" s="107"/>
    </row>
    <row r="20" spans="1:8" ht="31" x14ac:dyDescent="0.35">
      <c r="A20" s="4" t="s">
        <v>115</v>
      </c>
      <c r="B20" s="11" t="s">
        <v>268</v>
      </c>
      <c r="C20" s="108">
        <v>0</v>
      </c>
      <c r="D20" s="106"/>
      <c r="E20" s="106"/>
      <c r="F20" s="106"/>
      <c r="G20" s="106"/>
      <c r="H20" s="107"/>
    </row>
    <row r="21" spans="1:8" x14ac:dyDescent="0.35">
      <c r="A21" s="4" t="s">
        <v>247</v>
      </c>
      <c r="B21" s="42" t="s">
        <v>245</v>
      </c>
      <c r="C21" s="108">
        <v>0</v>
      </c>
      <c r="D21" s="106"/>
      <c r="E21" s="106"/>
      <c r="F21" s="106"/>
      <c r="G21" s="106"/>
      <c r="H21" s="107"/>
    </row>
    <row r="22" spans="1:8" x14ac:dyDescent="0.35">
      <c r="A22" s="4" t="s">
        <v>116</v>
      </c>
      <c r="B22" s="5" t="s">
        <v>5</v>
      </c>
      <c r="C22" s="108">
        <v>6</v>
      </c>
      <c r="D22" s="106"/>
      <c r="E22" s="106"/>
      <c r="F22" s="106"/>
      <c r="G22" s="106"/>
      <c r="H22" s="107"/>
    </row>
    <row r="23" spans="1:8" x14ac:dyDescent="0.35">
      <c r="A23" s="4" t="s">
        <v>117</v>
      </c>
      <c r="B23" s="5" t="s">
        <v>6</v>
      </c>
      <c r="C23" s="108">
        <v>8</v>
      </c>
      <c r="D23" s="106"/>
      <c r="E23" s="106"/>
      <c r="F23" s="106"/>
      <c r="G23" s="106"/>
      <c r="H23" s="107"/>
    </row>
    <row r="24" spans="1:8" x14ac:dyDescent="0.35">
      <c r="A24" s="4" t="s">
        <v>118</v>
      </c>
      <c r="B24" s="5" t="s">
        <v>7</v>
      </c>
      <c r="C24" s="108">
        <v>33</v>
      </c>
      <c r="D24" s="106"/>
      <c r="E24" s="106"/>
      <c r="F24" s="106"/>
      <c r="G24" s="106"/>
      <c r="H24" s="107"/>
    </row>
    <row r="25" spans="1:8" x14ac:dyDescent="0.35">
      <c r="A25" s="4" t="s">
        <v>119</v>
      </c>
      <c r="B25" s="5" t="s">
        <v>8</v>
      </c>
      <c r="C25" s="108">
        <v>0</v>
      </c>
      <c r="D25" s="106"/>
      <c r="E25" s="106"/>
      <c r="F25" s="106"/>
      <c r="G25" s="106"/>
      <c r="H25" s="107"/>
    </row>
    <row r="26" spans="1:8" x14ac:dyDescent="0.35">
      <c r="A26" s="4" t="s">
        <v>120</v>
      </c>
      <c r="B26" s="5" t="s">
        <v>9</v>
      </c>
      <c r="C26" s="108">
        <v>1</v>
      </c>
      <c r="D26" s="106"/>
      <c r="E26" s="106"/>
      <c r="F26" s="106"/>
      <c r="G26" s="106"/>
      <c r="H26" s="107"/>
    </row>
    <row r="27" spans="1:8" x14ac:dyDescent="0.35">
      <c r="A27" s="4" t="s">
        <v>121</v>
      </c>
      <c r="B27" s="5" t="s">
        <v>10</v>
      </c>
      <c r="C27" s="108">
        <v>2</v>
      </c>
      <c r="D27" s="106"/>
      <c r="E27" s="106"/>
      <c r="F27" s="106"/>
      <c r="G27" s="106"/>
      <c r="H27" s="107"/>
    </row>
    <row r="28" spans="1:8" x14ac:dyDescent="0.35">
      <c r="A28" s="4" t="s">
        <v>122</v>
      </c>
      <c r="B28" s="5" t="s">
        <v>11</v>
      </c>
      <c r="C28" s="108">
        <v>0</v>
      </c>
      <c r="D28" s="106"/>
      <c r="E28" s="106"/>
      <c r="F28" s="106"/>
      <c r="G28" s="106"/>
      <c r="H28" s="107"/>
    </row>
    <row r="29" spans="1:8" x14ac:dyDescent="0.35">
      <c r="A29" s="4" t="s">
        <v>123</v>
      </c>
      <c r="B29" s="5" t="s">
        <v>12</v>
      </c>
      <c r="C29" s="108">
        <v>0</v>
      </c>
      <c r="D29" s="106"/>
      <c r="E29" s="106"/>
      <c r="F29" s="106"/>
      <c r="G29" s="106"/>
      <c r="H29" s="107"/>
    </row>
    <row r="30" spans="1:8" x14ac:dyDescent="0.35">
      <c r="A30" s="4" t="s">
        <v>124</v>
      </c>
      <c r="B30" s="5" t="s">
        <v>13</v>
      </c>
      <c r="C30" s="108">
        <v>1</v>
      </c>
      <c r="D30" s="106"/>
      <c r="E30" s="106"/>
      <c r="F30" s="106"/>
      <c r="G30" s="106"/>
      <c r="H30" s="107"/>
    </row>
    <row r="31" spans="1:8" x14ac:dyDescent="0.35">
      <c r="A31" s="39" t="s">
        <v>125</v>
      </c>
      <c r="B31" s="41" t="s">
        <v>214</v>
      </c>
      <c r="C31" s="108">
        <v>0</v>
      </c>
      <c r="D31" s="106"/>
      <c r="E31" s="106"/>
      <c r="F31" s="106"/>
      <c r="G31" s="106"/>
      <c r="H31" s="107"/>
    </row>
    <row r="32" spans="1:8" x14ac:dyDescent="0.35">
      <c r="A32" s="39" t="s">
        <v>126</v>
      </c>
      <c r="B32" s="41" t="s">
        <v>215</v>
      </c>
      <c r="C32" s="108">
        <v>0</v>
      </c>
      <c r="D32" s="106"/>
      <c r="E32" s="106"/>
      <c r="F32" s="106"/>
      <c r="G32" s="106"/>
      <c r="H32" s="107"/>
    </row>
    <row r="33" spans="1:8" x14ac:dyDescent="0.35">
      <c r="A33" s="39" t="s">
        <v>222</v>
      </c>
      <c r="B33" s="41" t="s">
        <v>216</v>
      </c>
      <c r="C33" s="108">
        <v>0</v>
      </c>
      <c r="D33" s="106"/>
      <c r="E33" s="106"/>
      <c r="F33" s="106"/>
      <c r="G33" s="106"/>
      <c r="H33" s="107"/>
    </row>
    <row r="34" spans="1:8" ht="31" x14ac:dyDescent="0.35">
      <c r="A34" s="39" t="s">
        <v>223</v>
      </c>
      <c r="B34" s="41" t="s">
        <v>217</v>
      </c>
      <c r="C34" s="108">
        <v>0</v>
      </c>
      <c r="D34" s="106"/>
      <c r="E34" s="106"/>
      <c r="F34" s="106"/>
      <c r="G34" s="106"/>
      <c r="H34" s="107"/>
    </row>
    <row r="35" spans="1:8" ht="31" x14ac:dyDescent="0.35">
      <c r="A35" s="39" t="s">
        <v>224</v>
      </c>
      <c r="B35" s="41" t="s">
        <v>69</v>
      </c>
      <c r="C35" s="108">
        <v>0</v>
      </c>
      <c r="D35" s="106"/>
      <c r="E35" s="106"/>
      <c r="F35" s="106"/>
      <c r="G35" s="106"/>
      <c r="H35" s="107"/>
    </row>
    <row r="36" spans="1:8" ht="31" x14ac:dyDescent="0.35">
      <c r="A36" s="39" t="s">
        <v>225</v>
      </c>
      <c r="B36" s="41" t="s">
        <v>271</v>
      </c>
      <c r="C36" s="108">
        <v>43</v>
      </c>
      <c r="D36" s="106"/>
      <c r="E36" s="106"/>
      <c r="F36" s="106"/>
      <c r="G36" s="106"/>
      <c r="H36" s="107"/>
    </row>
    <row r="37" spans="1:8" x14ac:dyDescent="0.35">
      <c r="A37" s="39" t="s">
        <v>274</v>
      </c>
      <c r="B37" s="40" t="s">
        <v>70</v>
      </c>
      <c r="C37" s="108">
        <v>43</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594</v>
      </c>
      <c r="D55" s="110"/>
      <c r="E55" s="110"/>
      <c r="F55" s="110"/>
      <c r="G55" s="110"/>
      <c r="H55" s="111"/>
    </row>
    <row r="56" spans="1:9" s="2" customFormat="1" x14ac:dyDescent="0.35">
      <c r="A56" s="4" t="s">
        <v>135</v>
      </c>
      <c r="B56" s="5" t="s">
        <v>86</v>
      </c>
      <c r="C56" s="108">
        <v>0</v>
      </c>
      <c r="D56" s="106"/>
      <c r="E56" s="106"/>
      <c r="F56" s="106"/>
      <c r="G56" s="106"/>
      <c r="H56" s="107"/>
      <c r="I56"/>
    </row>
    <row r="57" spans="1:9" s="2" customFormat="1" x14ac:dyDescent="0.35">
      <c r="A57" s="4" t="s">
        <v>88</v>
      </c>
      <c r="B57" s="5" t="s">
        <v>2</v>
      </c>
      <c r="C57" s="108">
        <v>194</v>
      </c>
      <c r="D57" s="106"/>
      <c r="E57" s="106"/>
      <c r="F57" s="106"/>
      <c r="G57" s="106"/>
      <c r="H57" s="107"/>
      <c r="I57"/>
    </row>
    <row r="58" spans="1:9" x14ac:dyDescent="0.35">
      <c r="A58" s="4" t="s">
        <v>89</v>
      </c>
      <c r="B58" s="5" t="s">
        <v>3</v>
      </c>
      <c r="C58" s="108">
        <v>1</v>
      </c>
      <c r="D58" s="106"/>
      <c r="E58" s="106"/>
      <c r="F58" s="106"/>
      <c r="G58" s="106"/>
      <c r="H58" s="107"/>
    </row>
    <row r="59" spans="1:9" x14ac:dyDescent="0.35">
      <c r="A59" s="4" t="s">
        <v>90</v>
      </c>
      <c r="B59" s="5" t="s">
        <v>4</v>
      </c>
      <c r="C59" s="108">
        <v>18</v>
      </c>
      <c r="D59" s="106"/>
      <c r="E59" s="106"/>
      <c r="F59" s="106"/>
      <c r="G59" s="106"/>
      <c r="H59" s="107"/>
    </row>
    <row r="60" spans="1:9" x14ac:dyDescent="0.35">
      <c r="A60" s="39" t="s">
        <v>91</v>
      </c>
      <c r="B60" s="40" t="s">
        <v>253</v>
      </c>
      <c r="C60" s="108">
        <v>49</v>
      </c>
      <c r="D60" s="106"/>
      <c r="E60" s="106"/>
      <c r="F60" s="106"/>
      <c r="G60" s="106"/>
      <c r="H60" s="107"/>
    </row>
    <row r="61" spans="1:9" x14ac:dyDescent="0.35">
      <c r="A61" s="39" t="s">
        <v>248</v>
      </c>
      <c r="B61" s="40" t="s">
        <v>249</v>
      </c>
      <c r="C61" s="108">
        <v>33</v>
      </c>
      <c r="D61" s="106"/>
      <c r="E61" s="106"/>
      <c r="F61" s="106"/>
      <c r="G61" s="106"/>
      <c r="H61" s="107"/>
    </row>
    <row r="62" spans="1:9" ht="31" x14ac:dyDescent="0.35">
      <c r="A62" s="39" t="s">
        <v>250</v>
      </c>
      <c r="B62" s="41" t="s">
        <v>251</v>
      </c>
      <c r="C62" s="108">
        <v>5</v>
      </c>
      <c r="D62" s="106"/>
      <c r="E62" s="106"/>
      <c r="F62" s="106"/>
      <c r="G62" s="106"/>
      <c r="H62" s="107"/>
    </row>
    <row r="63" spans="1:9" x14ac:dyDescent="0.35">
      <c r="A63" s="39" t="s">
        <v>252</v>
      </c>
      <c r="B63" s="43" t="s">
        <v>249</v>
      </c>
      <c r="C63" s="108">
        <v>3</v>
      </c>
      <c r="D63" s="106"/>
      <c r="E63" s="106"/>
      <c r="F63" s="106"/>
      <c r="G63" s="106"/>
      <c r="H63" s="107"/>
    </row>
    <row r="64" spans="1:9" x14ac:dyDescent="0.35">
      <c r="A64" s="39" t="s">
        <v>92</v>
      </c>
      <c r="B64" s="40" t="s">
        <v>5</v>
      </c>
      <c r="C64" s="115">
        <v>11</v>
      </c>
      <c r="D64" s="115"/>
      <c r="E64" s="115"/>
      <c r="F64" s="115"/>
      <c r="G64" s="115"/>
      <c r="H64" s="115"/>
    </row>
    <row r="65" spans="1:8" x14ac:dyDescent="0.35">
      <c r="A65" s="39" t="s">
        <v>93</v>
      </c>
      <c r="B65" s="40" t="s">
        <v>6</v>
      </c>
      <c r="C65" s="108">
        <v>37</v>
      </c>
      <c r="D65" s="106"/>
      <c r="E65" s="106"/>
      <c r="F65" s="106"/>
      <c r="G65" s="106"/>
      <c r="H65" s="107"/>
    </row>
    <row r="66" spans="1:8" x14ac:dyDescent="0.35">
      <c r="A66" s="39" t="s">
        <v>94</v>
      </c>
      <c r="B66" s="40" t="s">
        <v>7</v>
      </c>
      <c r="C66" s="108">
        <v>57</v>
      </c>
      <c r="D66" s="106"/>
      <c r="E66" s="106"/>
      <c r="F66" s="106"/>
      <c r="G66" s="106"/>
      <c r="H66" s="107"/>
    </row>
    <row r="67" spans="1:8" x14ac:dyDescent="0.35">
      <c r="A67" s="39" t="s">
        <v>136</v>
      </c>
      <c r="B67" s="40" t="s">
        <v>8</v>
      </c>
      <c r="C67" s="108">
        <v>1</v>
      </c>
      <c r="D67" s="106"/>
      <c r="E67" s="106"/>
      <c r="F67" s="106"/>
      <c r="G67" s="106"/>
      <c r="H67" s="107"/>
    </row>
    <row r="68" spans="1:8" x14ac:dyDescent="0.35">
      <c r="A68" s="39" t="s">
        <v>137</v>
      </c>
      <c r="B68" s="40" t="s">
        <v>9</v>
      </c>
      <c r="C68" s="108">
        <v>5</v>
      </c>
      <c r="D68" s="106"/>
      <c r="E68" s="106"/>
      <c r="F68" s="106"/>
      <c r="G68" s="106"/>
      <c r="H68" s="107"/>
    </row>
    <row r="69" spans="1:8" x14ac:dyDescent="0.35">
      <c r="A69" s="39" t="s">
        <v>138</v>
      </c>
      <c r="B69" s="40" t="s">
        <v>10</v>
      </c>
      <c r="C69" s="108">
        <v>21</v>
      </c>
      <c r="D69" s="106"/>
      <c r="E69" s="106"/>
      <c r="F69" s="106"/>
      <c r="G69" s="106"/>
      <c r="H69" s="107"/>
    </row>
    <row r="70" spans="1:8" x14ac:dyDescent="0.35">
      <c r="A70" s="39" t="s">
        <v>139</v>
      </c>
      <c r="B70" s="40" t="s">
        <v>11</v>
      </c>
      <c r="C70" s="108">
        <v>2</v>
      </c>
      <c r="D70" s="106"/>
      <c r="E70" s="106"/>
      <c r="F70" s="106"/>
      <c r="G70" s="106"/>
      <c r="H70" s="107"/>
    </row>
    <row r="71" spans="1:8" x14ac:dyDescent="0.35">
      <c r="A71" s="39" t="s">
        <v>140</v>
      </c>
      <c r="B71" s="40" t="s">
        <v>12</v>
      </c>
      <c r="C71" s="108">
        <v>0</v>
      </c>
      <c r="D71" s="106"/>
      <c r="E71" s="106"/>
      <c r="F71" s="106"/>
      <c r="G71" s="106"/>
      <c r="H71" s="107"/>
    </row>
    <row r="72" spans="1:8" x14ac:dyDescent="0.35">
      <c r="A72" s="39" t="s">
        <v>141</v>
      </c>
      <c r="B72" s="40" t="s">
        <v>13</v>
      </c>
      <c r="C72" s="108">
        <v>6</v>
      </c>
      <c r="D72" s="106"/>
      <c r="E72" s="106"/>
      <c r="F72" s="106"/>
      <c r="G72" s="106"/>
      <c r="H72" s="107"/>
    </row>
    <row r="73" spans="1:8" x14ac:dyDescent="0.35">
      <c r="A73" s="39" t="s">
        <v>142</v>
      </c>
      <c r="B73" s="41" t="s">
        <v>214</v>
      </c>
      <c r="C73" s="108">
        <v>0</v>
      </c>
      <c r="D73" s="106"/>
      <c r="E73" s="106"/>
      <c r="F73" s="106"/>
      <c r="G73" s="106"/>
      <c r="H73" s="107"/>
    </row>
    <row r="74" spans="1:8" x14ac:dyDescent="0.35">
      <c r="A74" s="39" t="s">
        <v>143</v>
      </c>
      <c r="B74" s="41" t="s">
        <v>215</v>
      </c>
      <c r="C74" s="108">
        <v>4</v>
      </c>
      <c r="D74" s="106"/>
      <c r="E74" s="106"/>
      <c r="F74" s="106"/>
      <c r="G74" s="106"/>
      <c r="H74" s="107"/>
    </row>
    <row r="75" spans="1:8" x14ac:dyDescent="0.35">
      <c r="A75" s="39" t="s">
        <v>227</v>
      </c>
      <c r="B75" s="41" t="s">
        <v>216</v>
      </c>
      <c r="C75" s="108">
        <v>0</v>
      </c>
      <c r="D75" s="106"/>
      <c r="E75" s="106"/>
      <c r="F75" s="106"/>
      <c r="G75" s="106"/>
      <c r="H75" s="107"/>
    </row>
    <row r="76" spans="1:8" ht="31" x14ac:dyDescent="0.35">
      <c r="A76" s="39" t="s">
        <v>228</v>
      </c>
      <c r="B76" s="41" t="s">
        <v>217</v>
      </c>
      <c r="C76" s="108">
        <v>2</v>
      </c>
      <c r="D76" s="106"/>
      <c r="E76" s="106"/>
      <c r="F76" s="106"/>
      <c r="G76" s="106"/>
      <c r="H76" s="107"/>
    </row>
    <row r="77" spans="1:8" ht="31" x14ac:dyDescent="0.35">
      <c r="A77" s="39" t="s">
        <v>229</v>
      </c>
      <c r="B77" s="41" t="s">
        <v>267</v>
      </c>
      <c r="C77" s="108">
        <v>81</v>
      </c>
      <c r="D77" s="106"/>
      <c r="E77" s="106"/>
      <c r="F77" s="106"/>
      <c r="G77" s="106"/>
      <c r="H77" s="107"/>
    </row>
    <row r="78" spans="1:8" ht="31" x14ac:dyDescent="0.35">
      <c r="A78" s="39" t="s">
        <v>254</v>
      </c>
      <c r="B78" s="41" t="s">
        <v>219</v>
      </c>
      <c r="C78" s="108">
        <v>12</v>
      </c>
      <c r="D78" s="106"/>
      <c r="E78" s="106"/>
      <c r="F78" s="106"/>
      <c r="G78" s="106"/>
      <c r="H78" s="107"/>
    </row>
    <row r="79" spans="1:8" ht="31" x14ac:dyDescent="0.35">
      <c r="A79" s="39" t="s">
        <v>255</v>
      </c>
      <c r="B79" s="41" t="s">
        <v>220</v>
      </c>
      <c r="C79" s="108">
        <v>69</v>
      </c>
      <c r="D79" s="106"/>
      <c r="E79" s="106"/>
      <c r="F79" s="106"/>
      <c r="G79" s="106"/>
      <c r="H79" s="107"/>
    </row>
    <row r="80" spans="1:8" ht="31" x14ac:dyDescent="0.35">
      <c r="A80" s="39"/>
      <c r="B80" s="41" t="s">
        <v>271</v>
      </c>
      <c r="C80" s="108">
        <v>43</v>
      </c>
      <c r="D80" s="106"/>
      <c r="E80" s="106"/>
      <c r="F80" s="106"/>
      <c r="G80" s="106"/>
      <c r="H80" s="107"/>
    </row>
    <row r="81" spans="1:10" x14ac:dyDescent="0.35">
      <c r="A81" s="39" t="s">
        <v>230</v>
      </c>
      <c r="B81" s="40" t="s">
        <v>70</v>
      </c>
      <c r="C81" s="108">
        <v>57</v>
      </c>
      <c r="D81" s="106"/>
      <c r="E81" s="106"/>
      <c r="F81" s="106"/>
      <c r="G81" s="106"/>
      <c r="H81" s="107"/>
      <c r="J81" t="s">
        <v>67</v>
      </c>
    </row>
    <row r="82" spans="1:10" x14ac:dyDescent="0.35">
      <c r="A82" s="4" t="s">
        <v>144</v>
      </c>
      <c r="B82" s="5" t="s">
        <v>75</v>
      </c>
      <c r="C82" s="109">
        <f>SUM(C83:H91)</f>
        <v>594</v>
      </c>
      <c r="D82" s="110"/>
      <c r="E82" s="110"/>
      <c r="F82" s="110"/>
      <c r="G82" s="110"/>
      <c r="H82" s="111"/>
      <c r="I82" s="10">
        <f>SUM(C83:H91)</f>
        <v>594</v>
      </c>
      <c r="J82">
        <f>C55</f>
        <v>594</v>
      </c>
    </row>
    <row r="83" spans="1:10" x14ac:dyDescent="0.35">
      <c r="A83" s="4" t="s">
        <v>145</v>
      </c>
      <c r="B83" s="5" t="s">
        <v>76</v>
      </c>
      <c r="C83" s="108">
        <v>25</v>
      </c>
      <c r="D83" s="106"/>
      <c r="E83" s="106"/>
      <c r="F83" s="106"/>
      <c r="G83" s="106"/>
      <c r="H83" s="107"/>
      <c r="I83" s="10"/>
    </row>
    <row r="84" spans="1:10" x14ac:dyDescent="0.35">
      <c r="A84" s="4" t="s">
        <v>146</v>
      </c>
      <c r="B84" s="5" t="s">
        <v>27</v>
      </c>
      <c r="C84" s="108">
        <v>69</v>
      </c>
      <c r="D84" s="106"/>
      <c r="E84" s="106"/>
      <c r="F84" s="106"/>
      <c r="G84" s="106"/>
      <c r="H84" s="107"/>
    </row>
    <row r="85" spans="1:10" x14ac:dyDescent="0.35">
      <c r="A85" s="4" t="s">
        <v>147</v>
      </c>
      <c r="B85" s="5" t="s">
        <v>28</v>
      </c>
      <c r="C85" s="108">
        <v>85</v>
      </c>
      <c r="D85" s="106"/>
      <c r="E85" s="106"/>
      <c r="F85" s="106"/>
      <c r="G85" s="106"/>
      <c r="H85" s="107"/>
    </row>
    <row r="86" spans="1:10" x14ac:dyDescent="0.35">
      <c r="A86" s="4" t="s">
        <v>148</v>
      </c>
      <c r="B86" s="5" t="s">
        <v>29</v>
      </c>
      <c r="C86" s="108">
        <v>74</v>
      </c>
      <c r="D86" s="106"/>
      <c r="E86" s="106"/>
      <c r="F86" s="106"/>
      <c r="G86" s="106"/>
      <c r="H86" s="107"/>
    </row>
    <row r="87" spans="1:10" x14ac:dyDescent="0.35">
      <c r="A87" s="4" t="s">
        <v>149</v>
      </c>
      <c r="B87" s="5" t="s">
        <v>30</v>
      </c>
      <c r="C87" s="108">
        <v>130</v>
      </c>
      <c r="D87" s="106"/>
      <c r="E87" s="106"/>
      <c r="F87" s="106"/>
      <c r="G87" s="106"/>
      <c r="H87" s="107"/>
    </row>
    <row r="88" spans="1:10" x14ac:dyDescent="0.35">
      <c r="A88" s="4" t="s">
        <v>150</v>
      </c>
      <c r="B88" s="5" t="s">
        <v>31</v>
      </c>
      <c r="C88" s="108">
        <v>157</v>
      </c>
      <c r="D88" s="106"/>
      <c r="E88" s="106"/>
      <c r="F88" s="106"/>
      <c r="G88" s="106"/>
      <c r="H88" s="107"/>
    </row>
    <row r="89" spans="1:10" x14ac:dyDescent="0.35">
      <c r="A89" s="4" t="s">
        <v>151</v>
      </c>
      <c r="B89" s="5" t="s">
        <v>32</v>
      </c>
      <c r="C89" s="108">
        <v>48</v>
      </c>
      <c r="D89" s="106"/>
      <c r="E89" s="106"/>
      <c r="F89" s="106"/>
      <c r="G89" s="106"/>
      <c r="H89" s="107"/>
    </row>
    <row r="90" spans="1:10" x14ac:dyDescent="0.35">
      <c r="A90" s="4" t="s">
        <v>152</v>
      </c>
      <c r="B90" s="5" t="s">
        <v>33</v>
      </c>
      <c r="C90" s="108">
        <v>6</v>
      </c>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594</v>
      </c>
      <c r="D92" s="110"/>
      <c r="E92" s="110"/>
      <c r="F92" s="110"/>
      <c r="G92" s="110"/>
      <c r="H92" s="111"/>
      <c r="I92" s="10">
        <f>SUM(C93:H102)</f>
        <v>594</v>
      </c>
      <c r="J92">
        <f>J82</f>
        <v>594</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12</v>
      </c>
      <c r="D97" s="106"/>
      <c r="E97" s="106"/>
      <c r="F97" s="106"/>
      <c r="G97" s="106"/>
      <c r="H97" s="107"/>
    </row>
    <row r="98" spans="1:12" x14ac:dyDescent="0.35">
      <c r="A98" s="4" t="s">
        <v>159</v>
      </c>
      <c r="B98" s="22" t="s">
        <v>35</v>
      </c>
      <c r="C98" s="108">
        <v>169</v>
      </c>
      <c r="D98" s="106"/>
      <c r="E98" s="106"/>
      <c r="F98" s="106"/>
      <c r="G98" s="106"/>
      <c r="H98" s="107"/>
    </row>
    <row r="99" spans="1:12" x14ac:dyDescent="0.35">
      <c r="A99" s="4" t="s">
        <v>160</v>
      </c>
      <c r="B99" s="22" t="s">
        <v>36</v>
      </c>
      <c r="C99" s="108">
        <v>215</v>
      </c>
      <c r="D99" s="106"/>
      <c r="E99" s="106"/>
      <c r="F99" s="106"/>
      <c r="G99" s="106"/>
      <c r="H99" s="107"/>
    </row>
    <row r="100" spans="1:12" x14ac:dyDescent="0.35">
      <c r="A100" s="4" t="s">
        <v>161</v>
      </c>
      <c r="B100" s="22" t="s">
        <v>37</v>
      </c>
      <c r="C100" s="106">
        <v>110</v>
      </c>
      <c r="D100" s="106"/>
      <c r="E100" s="106"/>
      <c r="F100" s="106"/>
      <c r="G100" s="106"/>
      <c r="H100" s="107"/>
    </row>
    <row r="101" spans="1:12" x14ac:dyDescent="0.35">
      <c r="A101" s="4" t="s">
        <v>162</v>
      </c>
      <c r="B101" s="22" t="s">
        <v>38</v>
      </c>
      <c r="C101" s="106">
        <v>65</v>
      </c>
      <c r="D101" s="106"/>
      <c r="E101" s="106"/>
      <c r="F101" s="106"/>
      <c r="G101" s="106"/>
      <c r="H101" s="107"/>
    </row>
    <row r="102" spans="1:12" x14ac:dyDescent="0.35">
      <c r="A102" s="4" t="s">
        <v>163</v>
      </c>
      <c r="B102" s="22" t="s">
        <v>39</v>
      </c>
      <c r="C102" s="106">
        <v>23</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7</v>
      </c>
      <c r="D110" s="28" t="s">
        <v>57</v>
      </c>
      <c r="E110" s="28">
        <f>INT((I110-C110*365)/30.42)</f>
        <v>0</v>
      </c>
      <c r="F110" s="28" t="s">
        <v>58</v>
      </c>
      <c r="G110" s="28">
        <f>ABS(INT(I110-C110*365-E110*30.42))</f>
        <v>28</v>
      </c>
      <c r="H110" s="29" t="s">
        <v>59</v>
      </c>
      <c r="I110">
        <f>K110/J110</f>
        <v>2583.9742424242427</v>
      </c>
      <c r="J110">
        <f>SUM(J113:J116,J118,J120:J135)</f>
        <v>594</v>
      </c>
      <c r="K110">
        <f>SUM(K113:K116,K118,K120:K135)</f>
        <v>1534880.7000000002</v>
      </c>
      <c r="L110">
        <f>SUM(K113:K116,K118,K120:K135)</f>
        <v>1534880.7000000002</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12</v>
      </c>
      <c r="D113" s="7" t="s">
        <v>57</v>
      </c>
      <c r="E113" s="7">
        <v>4</v>
      </c>
      <c r="F113" s="7" t="s">
        <v>58</v>
      </c>
      <c r="G113" s="7">
        <v>2</v>
      </c>
      <c r="H113" s="8" t="s">
        <v>59</v>
      </c>
      <c r="I113">
        <f>(C113*365)+(E113*30.42)+G113</f>
        <v>4503.68</v>
      </c>
      <c r="J113">
        <f t="shared" ref="J113:J133" si="0">C57</f>
        <v>194</v>
      </c>
      <c r="K113">
        <f>I113*J113</f>
        <v>873713.92</v>
      </c>
    </row>
    <row r="114" spans="1:11" x14ac:dyDescent="0.35">
      <c r="A114" s="4" t="s">
        <v>167</v>
      </c>
      <c r="B114" s="5" t="s">
        <v>3</v>
      </c>
      <c r="C114" s="6">
        <v>2</v>
      </c>
      <c r="D114" s="7" t="s">
        <v>57</v>
      </c>
      <c r="E114" s="7"/>
      <c r="F114" s="7" t="s">
        <v>58</v>
      </c>
      <c r="G114" s="7"/>
      <c r="H114" s="8" t="s">
        <v>59</v>
      </c>
      <c r="I114">
        <f t="shared" ref="I114:I135" si="1">(C114*365)+(E114*30.42)+G114</f>
        <v>730</v>
      </c>
      <c r="J114">
        <f t="shared" si="0"/>
        <v>1</v>
      </c>
      <c r="K114">
        <f t="shared" ref="K114:K135" si="2">I114*J114</f>
        <v>730</v>
      </c>
    </row>
    <row r="115" spans="1:11" x14ac:dyDescent="0.35">
      <c r="A115" s="4" t="s">
        <v>168</v>
      </c>
      <c r="B115" s="5" t="s">
        <v>4</v>
      </c>
      <c r="C115" s="6">
        <v>5</v>
      </c>
      <c r="D115" s="7" t="s">
        <v>57</v>
      </c>
      <c r="E115" s="7">
        <v>7</v>
      </c>
      <c r="F115" s="7" t="s">
        <v>58</v>
      </c>
      <c r="G115" s="7">
        <v>20</v>
      </c>
      <c r="H115" s="8" t="s">
        <v>59</v>
      </c>
      <c r="I115">
        <f t="shared" si="1"/>
        <v>2057.94</v>
      </c>
      <c r="J115">
        <f t="shared" si="0"/>
        <v>18</v>
      </c>
      <c r="K115">
        <f t="shared" si="2"/>
        <v>37042.92</v>
      </c>
    </row>
    <row r="116" spans="1:11" x14ac:dyDescent="0.35">
      <c r="A116" s="4" t="s">
        <v>169</v>
      </c>
      <c r="B116" s="5" t="s">
        <v>256</v>
      </c>
      <c r="C116" s="6">
        <v>5</v>
      </c>
      <c r="D116" s="7" t="s">
        <v>57</v>
      </c>
      <c r="E116" s="7">
        <v>5</v>
      </c>
      <c r="F116" s="7" t="s">
        <v>58</v>
      </c>
      <c r="G116" s="7">
        <v>28</v>
      </c>
      <c r="H116" s="8" t="s">
        <v>59</v>
      </c>
      <c r="I116">
        <f t="shared" si="1"/>
        <v>2005.1</v>
      </c>
      <c r="J116">
        <f t="shared" si="0"/>
        <v>49</v>
      </c>
      <c r="K116">
        <f t="shared" si="2"/>
        <v>98249.9</v>
      </c>
    </row>
    <row r="117" spans="1:11" x14ac:dyDescent="0.35">
      <c r="A117" s="39" t="s">
        <v>257</v>
      </c>
      <c r="B117" s="5" t="s">
        <v>258</v>
      </c>
      <c r="C117" s="6">
        <v>7</v>
      </c>
      <c r="D117" s="7" t="s">
        <v>57</v>
      </c>
      <c r="E117" s="7">
        <v>7</v>
      </c>
      <c r="F117" s="7" t="s">
        <v>58</v>
      </c>
      <c r="G117" s="7">
        <v>19</v>
      </c>
      <c r="H117" s="8" t="s">
        <v>59</v>
      </c>
      <c r="I117">
        <f t="shared" si="1"/>
        <v>2786.94</v>
      </c>
      <c r="J117">
        <f t="shared" si="0"/>
        <v>33</v>
      </c>
      <c r="K117">
        <f t="shared" si="2"/>
        <v>91969.02</v>
      </c>
    </row>
    <row r="118" spans="1:11" ht="31" x14ac:dyDescent="0.35">
      <c r="A118" s="39" t="s">
        <v>170</v>
      </c>
      <c r="B118" s="41" t="s">
        <v>251</v>
      </c>
      <c r="C118" s="6">
        <v>15</v>
      </c>
      <c r="D118" s="7" t="s">
        <v>57</v>
      </c>
      <c r="E118" s="7">
        <v>10</v>
      </c>
      <c r="F118" s="7" t="s">
        <v>58</v>
      </c>
      <c r="G118" s="7"/>
      <c r="H118" s="8" t="s">
        <v>59</v>
      </c>
      <c r="I118">
        <f t="shared" si="1"/>
        <v>5779.2</v>
      </c>
      <c r="J118">
        <f t="shared" si="0"/>
        <v>5</v>
      </c>
      <c r="K118">
        <f t="shared" si="2"/>
        <v>28896</v>
      </c>
    </row>
    <row r="119" spans="1:11" x14ac:dyDescent="0.35">
      <c r="A119" s="39" t="s">
        <v>259</v>
      </c>
      <c r="B119" s="41" t="s">
        <v>260</v>
      </c>
      <c r="C119" s="6">
        <v>5</v>
      </c>
      <c r="D119" s="7" t="s">
        <v>57</v>
      </c>
      <c r="E119" s="7">
        <v>4</v>
      </c>
      <c r="F119" s="7" t="s">
        <v>58</v>
      </c>
      <c r="G119" s="7">
        <v>20</v>
      </c>
      <c r="H119" s="8" t="s">
        <v>59</v>
      </c>
      <c r="I119">
        <f t="shared" si="1"/>
        <v>1966.68</v>
      </c>
      <c r="J119">
        <f t="shared" si="0"/>
        <v>3</v>
      </c>
      <c r="K119">
        <f t="shared" si="2"/>
        <v>5900.04</v>
      </c>
    </row>
    <row r="120" spans="1:11" x14ac:dyDescent="0.35">
      <c r="A120" s="39" t="s">
        <v>171</v>
      </c>
      <c r="B120" s="40" t="s">
        <v>5</v>
      </c>
      <c r="C120" s="6">
        <v>1</v>
      </c>
      <c r="D120" s="7" t="s">
        <v>57</v>
      </c>
      <c r="E120" s="7">
        <v>6</v>
      </c>
      <c r="F120" s="7" t="s">
        <v>58</v>
      </c>
      <c r="G120" s="7">
        <v>18</v>
      </c>
      <c r="H120" s="8" t="s">
        <v>59</v>
      </c>
      <c r="I120">
        <f t="shared" si="1"/>
        <v>565.52</v>
      </c>
      <c r="J120">
        <f t="shared" si="0"/>
        <v>11</v>
      </c>
      <c r="K120">
        <f t="shared" si="2"/>
        <v>6220.7199999999993</v>
      </c>
    </row>
    <row r="121" spans="1:11" x14ac:dyDescent="0.35">
      <c r="A121" s="39" t="s">
        <v>172</v>
      </c>
      <c r="B121" s="40" t="s">
        <v>6</v>
      </c>
      <c r="C121" s="6">
        <v>3</v>
      </c>
      <c r="D121" s="7" t="s">
        <v>57</v>
      </c>
      <c r="E121" s="7">
        <v>2</v>
      </c>
      <c r="F121" s="7" t="s">
        <v>58</v>
      </c>
      <c r="G121" s="7">
        <v>9</v>
      </c>
      <c r="H121" s="8" t="s">
        <v>59</v>
      </c>
      <c r="I121">
        <f t="shared" si="1"/>
        <v>1164.8399999999999</v>
      </c>
      <c r="J121">
        <f t="shared" si="0"/>
        <v>37</v>
      </c>
      <c r="K121">
        <f t="shared" si="2"/>
        <v>43099.079999999994</v>
      </c>
    </row>
    <row r="122" spans="1:11" s="2" customFormat="1" x14ac:dyDescent="0.35">
      <c r="A122" s="39" t="s">
        <v>173</v>
      </c>
      <c r="B122" s="40" t="s">
        <v>7</v>
      </c>
      <c r="C122" s="6">
        <v>1</v>
      </c>
      <c r="D122" s="7" t="s">
        <v>57</v>
      </c>
      <c r="E122" s="7">
        <v>7</v>
      </c>
      <c r="F122" s="7" t="s">
        <v>58</v>
      </c>
      <c r="G122" s="7">
        <v>28</v>
      </c>
      <c r="H122" s="8" t="s">
        <v>59</v>
      </c>
      <c r="I122">
        <f t="shared" si="1"/>
        <v>605.94000000000005</v>
      </c>
      <c r="J122">
        <f t="shared" si="0"/>
        <v>57</v>
      </c>
      <c r="K122">
        <f t="shared" si="2"/>
        <v>34538.58</v>
      </c>
    </row>
    <row r="123" spans="1:11" x14ac:dyDescent="0.35">
      <c r="A123" s="39" t="s">
        <v>174</v>
      </c>
      <c r="B123" s="40" t="s">
        <v>8</v>
      </c>
      <c r="C123" s="6">
        <v>7</v>
      </c>
      <c r="D123" s="7" t="s">
        <v>57</v>
      </c>
      <c r="E123" s="7"/>
      <c r="F123" s="7" t="s">
        <v>58</v>
      </c>
      <c r="G123" s="7"/>
      <c r="H123" s="8" t="s">
        <v>59</v>
      </c>
      <c r="I123">
        <f t="shared" si="1"/>
        <v>2555</v>
      </c>
      <c r="J123">
        <f t="shared" si="0"/>
        <v>1</v>
      </c>
      <c r="K123">
        <f t="shared" si="2"/>
        <v>2555</v>
      </c>
    </row>
    <row r="124" spans="1:11" x14ac:dyDescent="0.35">
      <c r="A124" s="39" t="s">
        <v>175</v>
      </c>
      <c r="B124" s="40" t="s">
        <v>9</v>
      </c>
      <c r="C124" s="6">
        <v>3</v>
      </c>
      <c r="D124" s="7" t="s">
        <v>57</v>
      </c>
      <c r="E124" s="7">
        <v>8</v>
      </c>
      <c r="F124" s="7" t="s">
        <v>58</v>
      </c>
      <c r="G124" s="7"/>
      <c r="H124" s="8" t="s">
        <v>59</v>
      </c>
      <c r="I124">
        <f t="shared" si="1"/>
        <v>1338.3600000000001</v>
      </c>
      <c r="J124">
        <f t="shared" si="0"/>
        <v>5</v>
      </c>
      <c r="K124">
        <f t="shared" si="2"/>
        <v>6691.8000000000011</v>
      </c>
    </row>
    <row r="125" spans="1:11" x14ac:dyDescent="0.35">
      <c r="A125" s="39" t="s">
        <v>176</v>
      </c>
      <c r="B125" s="40" t="s">
        <v>10</v>
      </c>
      <c r="C125" s="6">
        <v>4</v>
      </c>
      <c r="D125" s="7" t="s">
        <v>57</v>
      </c>
      <c r="E125" s="7">
        <v>4</v>
      </c>
      <c r="F125" s="7" t="s">
        <v>58</v>
      </c>
      <c r="G125" s="7">
        <v>20</v>
      </c>
      <c r="H125" s="8" t="s">
        <v>59</v>
      </c>
      <c r="I125">
        <f t="shared" si="1"/>
        <v>1601.68</v>
      </c>
      <c r="J125">
        <f t="shared" si="0"/>
        <v>21</v>
      </c>
      <c r="K125">
        <f t="shared" si="2"/>
        <v>33635.279999999999</v>
      </c>
    </row>
    <row r="126" spans="1:11" x14ac:dyDescent="0.35">
      <c r="A126" s="39" t="s">
        <v>177</v>
      </c>
      <c r="B126" s="40" t="s">
        <v>11</v>
      </c>
      <c r="C126" s="6">
        <v>7</v>
      </c>
      <c r="D126" s="7" t="s">
        <v>57</v>
      </c>
      <c r="E126" s="7"/>
      <c r="F126" s="7" t="s">
        <v>58</v>
      </c>
      <c r="G126" s="7">
        <v>6</v>
      </c>
      <c r="H126" s="8" t="s">
        <v>59</v>
      </c>
      <c r="I126">
        <f t="shared" si="1"/>
        <v>2561</v>
      </c>
      <c r="J126">
        <f t="shared" si="0"/>
        <v>2</v>
      </c>
      <c r="K126">
        <f t="shared" si="2"/>
        <v>5122</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2</v>
      </c>
      <c r="D128" s="7" t="s">
        <v>57</v>
      </c>
      <c r="E128" s="7">
        <v>7</v>
      </c>
      <c r="F128" s="7" t="s">
        <v>58</v>
      </c>
      <c r="G128" s="7">
        <v>28</v>
      </c>
      <c r="H128" s="8" t="s">
        <v>59</v>
      </c>
      <c r="I128">
        <f t="shared" si="1"/>
        <v>970.94</v>
      </c>
      <c r="J128">
        <f t="shared" si="0"/>
        <v>6</v>
      </c>
      <c r="K128">
        <f t="shared" si="2"/>
        <v>5825.64</v>
      </c>
    </row>
    <row r="129" spans="1:12" x14ac:dyDescent="0.35">
      <c r="A129" s="39" t="s">
        <v>180</v>
      </c>
      <c r="B129" s="41" t="s">
        <v>214</v>
      </c>
      <c r="C129" s="6"/>
      <c r="D129" s="7" t="s">
        <v>57</v>
      </c>
      <c r="E129" s="7"/>
      <c r="F129" s="7" t="s">
        <v>58</v>
      </c>
      <c r="G129" s="7"/>
      <c r="H129" s="8" t="s">
        <v>59</v>
      </c>
      <c r="I129">
        <f t="shared" si="1"/>
        <v>0</v>
      </c>
      <c r="J129">
        <f t="shared" si="0"/>
        <v>0</v>
      </c>
      <c r="K129">
        <f t="shared" si="2"/>
        <v>0</v>
      </c>
    </row>
    <row r="130" spans="1:12" x14ac:dyDescent="0.35">
      <c r="A130" s="39" t="s">
        <v>181</v>
      </c>
      <c r="B130" s="41" t="s">
        <v>215</v>
      </c>
      <c r="C130" s="6">
        <v>6</v>
      </c>
      <c r="D130" s="7" t="s">
        <v>57</v>
      </c>
      <c r="E130" s="7">
        <v>3</v>
      </c>
      <c r="F130" s="7" t="s">
        <v>58</v>
      </c>
      <c r="G130" s="7"/>
      <c r="H130" s="8" t="s">
        <v>59</v>
      </c>
      <c r="I130">
        <f t="shared" si="1"/>
        <v>2281.2600000000002</v>
      </c>
      <c r="J130">
        <f t="shared" si="0"/>
        <v>4</v>
      </c>
      <c r="K130">
        <f t="shared" si="2"/>
        <v>9125.0400000000009</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v>4</v>
      </c>
      <c r="D132" s="7" t="s">
        <v>57</v>
      </c>
      <c r="E132" s="7">
        <v>8</v>
      </c>
      <c r="F132" s="7" t="s">
        <v>58</v>
      </c>
      <c r="G132" s="7">
        <v>15</v>
      </c>
      <c r="H132" s="8" t="s">
        <v>59</v>
      </c>
      <c r="I132">
        <f t="shared" si="1"/>
        <v>1718.3600000000001</v>
      </c>
      <c r="J132">
        <f t="shared" si="0"/>
        <v>2</v>
      </c>
      <c r="K132">
        <f t="shared" si="2"/>
        <v>3436.7200000000003</v>
      </c>
    </row>
    <row r="133" spans="1:12" ht="31" x14ac:dyDescent="0.35">
      <c r="A133" s="39" t="s">
        <v>233</v>
      </c>
      <c r="B133" s="41" t="s">
        <v>69</v>
      </c>
      <c r="C133" s="6">
        <v>9</v>
      </c>
      <c r="D133" s="7" t="s">
        <v>57</v>
      </c>
      <c r="E133" s="7">
        <v>5</v>
      </c>
      <c r="F133" s="7" t="s">
        <v>58</v>
      </c>
      <c r="G133" s="7">
        <v>15</v>
      </c>
      <c r="H133" s="8" t="s">
        <v>59</v>
      </c>
      <c r="I133">
        <f t="shared" si="1"/>
        <v>3452.1</v>
      </c>
      <c r="J133">
        <f t="shared" si="0"/>
        <v>81</v>
      </c>
      <c r="K133">
        <f t="shared" si="2"/>
        <v>279620.09999999998</v>
      </c>
    </row>
    <row r="134" spans="1:12" ht="31" x14ac:dyDescent="0.35">
      <c r="A134" s="39"/>
      <c r="B134" s="41" t="s">
        <v>271</v>
      </c>
      <c r="C134" s="6">
        <v>1</v>
      </c>
      <c r="D134" s="7" t="s">
        <v>57</v>
      </c>
      <c r="E134" s="7">
        <v>9</v>
      </c>
      <c r="F134" s="7" t="s">
        <v>58</v>
      </c>
      <c r="G134" s="7">
        <v>25</v>
      </c>
      <c r="H134" s="8" t="s">
        <v>59</v>
      </c>
      <c r="I134">
        <f t="shared" ref="I134" si="3">(C134*365)+(E134*30.42)+G134</f>
        <v>663.78</v>
      </c>
      <c r="J134">
        <f>C80</f>
        <v>43</v>
      </c>
      <c r="K134">
        <f t="shared" ref="K134" si="4">I134*J134</f>
        <v>28542.539999999997</v>
      </c>
    </row>
    <row r="135" spans="1:12" x14ac:dyDescent="0.35">
      <c r="A135" s="39" t="s">
        <v>234</v>
      </c>
      <c r="B135" s="40" t="s">
        <v>70</v>
      </c>
      <c r="C135" s="6">
        <v>1</v>
      </c>
      <c r="D135" s="7" t="s">
        <v>57</v>
      </c>
      <c r="E135" s="7">
        <v>9</v>
      </c>
      <c r="F135" s="7" t="s">
        <v>58</v>
      </c>
      <c r="G135" s="7">
        <v>25</v>
      </c>
      <c r="H135" s="8" t="s">
        <v>59</v>
      </c>
      <c r="I135">
        <f t="shared" si="1"/>
        <v>663.78</v>
      </c>
      <c r="J135">
        <f t="shared" ref="J135" si="5">C81</f>
        <v>57</v>
      </c>
      <c r="K135">
        <f t="shared" si="2"/>
        <v>37835.46</v>
      </c>
    </row>
    <row r="136" spans="1:12" x14ac:dyDescent="0.35">
      <c r="A136" s="4">
        <v>10</v>
      </c>
      <c r="B136" s="5" t="s">
        <v>43</v>
      </c>
      <c r="C136" s="27">
        <f>INT(I136/365)</f>
        <v>0</v>
      </c>
      <c r="D136" s="28" t="s">
        <v>57</v>
      </c>
      <c r="E136" s="28">
        <f>INT((I136-C136*365)/30.42)</f>
        <v>10</v>
      </c>
      <c r="F136" s="28" t="s">
        <v>58</v>
      </c>
      <c r="G136" s="28">
        <f>ABS(INT(I136-C136*365-E136*30.42))</f>
        <v>2</v>
      </c>
      <c r="H136" s="29" t="s">
        <v>59</v>
      </c>
      <c r="I136">
        <f>K136/J136</f>
        <v>306.597138047138</v>
      </c>
      <c r="J136">
        <f>SUM(J138:J146)</f>
        <v>594</v>
      </c>
      <c r="K136">
        <f>SUM(K138:K146)</f>
        <v>182118.69999999998</v>
      </c>
      <c r="L136">
        <f>SUM(K138:K146)</f>
        <v>182118.69999999998</v>
      </c>
    </row>
    <row r="137" spans="1:12" x14ac:dyDescent="0.35">
      <c r="A137" s="4" t="s">
        <v>56</v>
      </c>
      <c r="B137" s="5" t="s">
        <v>84</v>
      </c>
      <c r="C137" s="6"/>
      <c r="D137" s="7"/>
      <c r="E137" s="7"/>
      <c r="F137" s="7"/>
      <c r="G137" s="7"/>
      <c r="H137" s="8"/>
    </row>
    <row r="138" spans="1:12" x14ac:dyDescent="0.35">
      <c r="A138" s="4" t="s">
        <v>85</v>
      </c>
      <c r="B138" s="5" t="s">
        <v>2</v>
      </c>
      <c r="C138" s="6">
        <v>1</v>
      </c>
      <c r="D138" s="7" t="s">
        <v>57</v>
      </c>
      <c r="E138" s="7">
        <v>6</v>
      </c>
      <c r="F138" s="7" t="s">
        <v>58</v>
      </c>
      <c r="G138" s="7">
        <v>10</v>
      </c>
      <c r="H138" s="8" t="s">
        <v>59</v>
      </c>
      <c r="I138">
        <f>(C138*365)+(E138*30.42)+G138</f>
        <v>557.52</v>
      </c>
      <c r="J138">
        <f>J113</f>
        <v>194</v>
      </c>
      <c r="K138">
        <f>I138*J138</f>
        <v>108158.87999999999</v>
      </c>
    </row>
    <row r="139" spans="1:12" x14ac:dyDescent="0.35">
      <c r="A139" s="4" t="s">
        <v>96</v>
      </c>
      <c r="B139" s="5" t="s">
        <v>3</v>
      </c>
      <c r="C139" s="6"/>
      <c r="D139" s="7" t="s">
        <v>57</v>
      </c>
      <c r="E139" s="7"/>
      <c r="F139" s="7" t="s">
        <v>58</v>
      </c>
      <c r="G139" s="7"/>
      <c r="H139" s="8" t="s">
        <v>59</v>
      </c>
      <c r="I139">
        <f t="shared" ref="I139:I146" si="6">(C139*365)+(E139*30.42)+G139</f>
        <v>0</v>
      </c>
      <c r="J139">
        <f>J114</f>
        <v>1</v>
      </c>
      <c r="K139">
        <f>I139*J139</f>
        <v>0</v>
      </c>
    </row>
    <row r="140" spans="1:12" x14ac:dyDescent="0.35">
      <c r="A140" s="4" t="s">
        <v>97</v>
      </c>
      <c r="B140" s="5" t="s">
        <v>4</v>
      </c>
      <c r="C140" s="6"/>
      <c r="D140" s="7" t="s">
        <v>57</v>
      </c>
      <c r="E140" s="7">
        <v>9</v>
      </c>
      <c r="F140" s="7" t="s">
        <v>58</v>
      </c>
      <c r="G140" s="7">
        <v>14</v>
      </c>
      <c r="H140" s="8" t="s">
        <v>59</v>
      </c>
      <c r="I140">
        <f t="shared" si="6"/>
        <v>287.78000000000003</v>
      </c>
      <c r="J140">
        <f>J115</f>
        <v>18</v>
      </c>
      <c r="K140">
        <f t="shared" ref="K140:K146" si="7">I140*J140</f>
        <v>5180.0400000000009</v>
      </c>
    </row>
    <row r="141" spans="1:12" x14ac:dyDescent="0.35">
      <c r="A141" s="4" t="s">
        <v>98</v>
      </c>
      <c r="B141" s="5" t="s">
        <v>261</v>
      </c>
      <c r="C141" s="6"/>
      <c r="D141" s="7" t="s">
        <v>57</v>
      </c>
      <c r="E141" s="7">
        <v>11</v>
      </c>
      <c r="F141" s="7" t="s">
        <v>58</v>
      </c>
      <c r="G141" s="7">
        <v>21</v>
      </c>
      <c r="H141" s="8" t="s">
        <v>59</v>
      </c>
      <c r="I141">
        <f t="shared" si="6"/>
        <v>355.62</v>
      </c>
      <c r="J141">
        <f>J116</f>
        <v>49</v>
      </c>
      <c r="K141">
        <f t="shared" si="7"/>
        <v>17425.38</v>
      </c>
    </row>
    <row r="142" spans="1:12" ht="31" x14ac:dyDescent="0.35">
      <c r="A142" s="4" t="s">
        <v>99</v>
      </c>
      <c r="B142" s="11" t="s">
        <v>106</v>
      </c>
      <c r="C142" s="6"/>
      <c r="D142" s="7" t="s">
        <v>57</v>
      </c>
      <c r="E142" s="7">
        <v>10</v>
      </c>
      <c r="F142" s="7" t="s">
        <v>58</v>
      </c>
      <c r="G142" s="7">
        <v>20</v>
      </c>
      <c r="H142" s="8" t="s">
        <v>59</v>
      </c>
      <c r="I142">
        <f t="shared" si="6"/>
        <v>324.20000000000005</v>
      </c>
      <c r="J142">
        <f>J118</f>
        <v>5</v>
      </c>
      <c r="K142">
        <f t="shared" si="7"/>
        <v>1621.0000000000002</v>
      </c>
    </row>
    <row r="143" spans="1:12" x14ac:dyDescent="0.35">
      <c r="A143" s="4" t="s">
        <v>100</v>
      </c>
      <c r="B143" s="5" t="s">
        <v>5</v>
      </c>
      <c r="C143" s="6"/>
      <c r="D143" s="7" t="s">
        <v>57</v>
      </c>
      <c r="E143" s="7"/>
      <c r="F143" s="7" t="s">
        <v>58</v>
      </c>
      <c r="G143" s="7">
        <v>23</v>
      </c>
      <c r="H143" s="8" t="s">
        <v>59</v>
      </c>
      <c r="I143">
        <f t="shared" si="6"/>
        <v>23</v>
      </c>
      <c r="J143">
        <f>J120</f>
        <v>11</v>
      </c>
      <c r="K143">
        <f t="shared" si="7"/>
        <v>253</v>
      </c>
    </row>
    <row r="144" spans="1:12" x14ac:dyDescent="0.35">
      <c r="A144" s="4" t="s">
        <v>101</v>
      </c>
      <c r="B144" s="5" t="s">
        <v>6</v>
      </c>
      <c r="C144" s="6"/>
      <c r="D144" s="7" t="s">
        <v>57</v>
      </c>
      <c r="E144" s="7">
        <v>2</v>
      </c>
      <c r="F144" s="7" t="s">
        <v>58</v>
      </c>
      <c r="G144" s="7">
        <v>17</v>
      </c>
      <c r="H144" s="8" t="s">
        <v>59</v>
      </c>
      <c r="I144">
        <f t="shared" si="6"/>
        <v>77.84</v>
      </c>
      <c r="J144">
        <f>J121</f>
        <v>37</v>
      </c>
      <c r="K144">
        <f t="shared" si="7"/>
        <v>2880.08</v>
      </c>
    </row>
    <row r="145" spans="1:12" x14ac:dyDescent="0.35">
      <c r="A145" s="4" t="s">
        <v>102</v>
      </c>
      <c r="B145" s="5" t="s">
        <v>7</v>
      </c>
      <c r="C145" s="6"/>
      <c r="D145" s="7" t="s">
        <v>57</v>
      </c>
      <c r="E145" s="7">
        <v>2</v>
      </c>
      <c r="F145" s="7" t="s">
        <v>58</v>
      </c>
      <c r="G145" s="7">
        <v>3</v>
      </c>
      <c r="H145" s="8" t="s">
        <v>59</v>
      </c>
      <c r="I145">
        <f t="shared" si="6"/>
        <v>63.84</v>
      </c>
      <c r="J145">
        <f>J122</f>
        <v>57</v>
      </c>
      <c r="K145">
        <f t="shared" si="7"/>
        <v>3638.88</v>
      </c>
    </row>
    <row r="146" spans="1:12" x14ac:dyDescent="0.35">
      <c r="A146" s="4" t="s">
        <v>103</v>
      </c>
      <c r="B146" s="5" t="s">
        <v>70</v>
      </c>
      <c r="C146" s="6"/>
      <c r="D146" s="7" t="s">
        <v>57</v>
      </c>
      <c r="E146" s="7">
        <v>6</v>
      </c>
      <c r="F146" s="7" t="s">
        <v>58</v>
      </c>
      <c r="G146" s="7">
        <v>11</v>
      </c>
      <c r="H146" s="8" t="s">
        <v>59</v>
      </c>
      <c r="I146">
        <f t="shared" si="6"/>
        <v>193.52</v>
      </c>
      <c r="J146">
        <f>SUM(J123:J135)</f>
        <v>222</v>
      </c>
      <c r="K146">
        <f t="shared" si="7"/>
        <v>42961.440000000002</v>
      </c>
    </row>
    <row r="147" spans="1:12" x14ac:dyDescent="0.35">
      <c r="A147" s="4">
        <v>11</v>
      </c>
      <c r="B147" s="5" t="s">
        <v>44</v>
      </c>
      <c r="C147" s="108">
        <v>560</v>
      </c>
      <c r="D147" s="106"/>
      <c r="E147" s="106"/>
      <c r="F147" s="106"/>
      <c r="G147" s="106"/>
      <c r="H147" s="107"/>
    </row>
    <row r="148" spans="1:12" x14ac:dyDescent="0.35">
      <c r="A148" s="4">
        <v>12</v>
      </c>
      <c r="B148" s="5" t="s">
        <v>45</v>
      </c>
      <c r="C148" s="27">
        <f>INT(I148/365)</f>
        <v>3</v>
      </c>
      <c r="D148" s="28" t="s">
        <v>57</v>
      </c>
      <c r="E148" s="28">
        <f>INT((I148-C148*365)/30.42)</f>
        <v>6</v>
      </c>
      <c r="F148" s="28" t="s">
        <v>58</v>
      </c>
      <c r="G148" s="28">
        <f>ABS(INT(I148-C148*365-E148*30.42))</f>
        <v>18</v>
      </c>
      <c r="H148" s="29" t="s">
        <v>59</v>
      </c>
      <c r="I148">
        <f>K148/J148</f>
        <v>1295.6182332155477</v>
      </c>
      <c r="J148">
        <f>SUM(J150:J153,J155,J157:J172)</f>
        <v>283</v>
      </c>
      <c r="K148">
        <f>SUM(K150:K153,K155,K157:K172)</f>
        <v>366659.95999999996</v>
      </c>
      <c r="L148">
        <f>SUM(K150:K172)</f>
        <v>385534.31999999995</v>
      </c>
    </row>
    <row r="149" spans="1:12" x14ac:dyDescent="0.35">
      <c r="A149" s="4" t="s">
        <v>182</v>
      </c>
      <c r="B149" s="5" t="s">
        <v>84</v>
      </c>
      <c r="C149" s="6"/>
      <c r="D149" s="7"/>
      <c r="E149" s="7"/>
      <c r="F149" s="7"/>
      <c r="G149" s="7"/>
      <c r="H149" s="8"/>
    </row>
    <row r="150" spans="1:12" x14ac:dyDescent="0.35">
      <c r="A150" s="4" t="s">
        <v>183</v>
      </c>
      <c r="B150" s="5" t="s">
        <v>2</v>
      </c>
      <c r="C150" s="6">
        <v>8</v>
      </c>
      <c r="D150" s="7" t="s">
        <v>57</v>
      </c>
      <c r="E150" s="7">
        <v>3</v>
      </c>
      <c r="F150" s="7" t="s">
        <v>58</v>
      </c>
      <c r="G150" s="7">
        <v>11</v>
      </c>
      <c r="H150" s="8" t="s">
        <v>59</v>
      </c>
      <c r="I150">
        <f>(C150*365)+(E150*30.42)+G150</f>
        <v>3022.26</v>
      </c>
      <c r="J150">
        <f t="shared" ref="J150:J170" si="8">C174</f>
        <v>39</v>
      </c>
      <c r="K150">
        <f>I150*J150</f>
        <v>117868.14000000001</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0" si="10">I151*J151</f>
        <v>0</v>
      </c>
    </row>
    <row r="152" spans="1:12" x14ac:dyDescent="0.35">
      <c r="A152" s="4" t="s">
        <v>185</v>
      </c>
      <c r="B152" s="5" t="s">
        <v>4</v>
      </c>
      <c r="C152" s="6">
        <v>3</v>
      </c>
      <c r="D152" s="7" t="s">
        <v>57</v>
      </c>
      <c r="E152" s="7">
        <v>10</v>
      </c>
      <c r="F152" s="7" t="s">
        <v>58</v>
      </c>
      <c r="G152" s="7">
        <v>9</v>
      </c>
      <c r="H152" s="8" t="s">
        <v>59</v>
      </c>
      <c r="I152">
        <f t="shared" si="9"/>
        <v>1408.2</v>
      </c>
      <c r="J152">
        <f t="shared" si="8"/>
        <v>11</v>
      </c>
      <c r="K152">
        <f t="shared" si="10"/>
        <v>15490.2</v>
      </c>
    </row>
    <row r="153" spans="1:12" x14ac:dyDescent="0.35">
      <c r="A153" s="39" t="s">
        <v>186</v>
      </c>
      <c r="B153" s="40" t="s">
        <v>243</v>
      </c>
      <c r="C153" s="6">
        <v>4</v>
      </c>
      <c r="D153" s="7" t="s">
        <v>57</v>
      </c>
      <c r="E153" s="7">
        <v>0</v>
      </c>
      <c r="F153" s="7" t="s">
        <v>58</v>
      </c>
      <c r="G153" s="7">
        <v>6</v>
      </c>
      <c r="H153" s="8" t="s">
        <v>59</v>
      </c>
      <c r="I153">
        <f t="shared" si="9"/>
        <v>1466</v>
      </c>
      <c r="J153">
        <f t="shared" si="8"/>
        <v>17</v>
      </c>
      <c r="K153">
        <f t="shared" si="10"/>
        <v>24922</v>
      </c>
    </row>
    <row r="154" spans="1:12" x14ac:dyDescent="0.35">
      <c r="A154" s="39" t="s">
        <v>262</v>
      </c>
      <c r="B154" s="40" t="s">
        <v>249</v>
      </c>
      <c r="C154" s="6">
        <v>6</v>
      </c>
      <c r="D154" s="7" t="s">
        <v>57</v>
      </c>
      <c r="E154" s="7">
        <v>1</v>
      </c>
      <c r="F154" s="7" t="s">
        <v>58</v>
      </c>
      <c r="G154" s="7"/>
      <c r="H154" s="8" t="s">
        <v>59</v>
      </c>
      <c r="I154">
        <f t="shared" si="9"/>
        <v>2220.42</v>
      </c>
      <c r="J154">
        <f t="shared" si="8"/>
        <v>8</v>
      </c>
      <c r="K154">
        <f t="shared" si="10"/>
        <v>17763.36</v>
      </c>
    </row>
    <row r="155" spans="1:12" ht="31" x14ac:dyDescent="0.35">
      <c r="A155" s="39" t="s">
        <v>187</v>
      </c>
      <c r="B155" s="41" t="s">
        <v>263</v>
      </c>
      <c r="C155" s="6">
        <v>3</v>
      </c>
      <c r="D155" s="7" t="s">
        <v>57</v>
      </c>
      <c r="E155" s="7">
        <v>0</v>
      </c>
      <c r="F155" s="46" t="s">
        <v>58</v>
      </c>
      <c r="G155" s="7">
        <v>16</v>
      </c>
      <c r="H155" s="8" t="s">
        <v>59</v>
      </c>
      <c r="I155">
        <f t="shared" si="9"/>
        <v>1111</v>
      </c>
      <c r="J155">
        <f t="shared" si="8"/>
        <v>1</v>
      </c>
      <c r="K155">
        <f t="shared" si="10"/>
        <v>1111</v>
      </c>
    </row>
    <row r="156" spans="1:12" x14ac:dyDescent="0.35">
      <c r="A156" s="39" t="s">
        <v>264</v>
      </c>
      <c r="B156" s="41" t="s">
        <v>249</v>
      </c>
      <c r="C156" s="6">
        <v>3</v>
      </c>
      <c r="D156" s="7" t="s">
        <v>57</v>
      </c>
      <c r="E156" s="7">
        <v>0</v>
      </c>
      <c r="F156" s="7" t="s">
        <v>58</v>
      </c>
      <c r="G156" s="7">
        <v>16</v>
      </c>
      <c r="H156" s="8" t="s">
        <v>59</v>
      </c>
      <c r="I156">
        <f t="shared" si="9"/>
        <v>1111</v>
      </c>
      <c r="J156">
        <f t="shared" si="8"/>
        <v>1</v>
      </c>
      <c r="K156">
        <f t="shared" si="10"/>
        <v>1111</v>
      </c>
    </row>
    <row r="157" spans="1:12" x14ac:dyDescent="0.35">
      <c r="A157" s="39" t="s">
        <v>188</v>
      </c>
      <c r="B157" s="40" t="s">
        <v>5</v>
      </c>
      <c r="C157" s="6">
        <v>1</v>
      </c>
      <c r="D157" s="7" t="s">
        <v>57</v>
      </c>
      <c r="E157" s="7">
        <v>6</v>
      </c>
      <c r="F157" s="7" t="s">
        <v>58</v>
      </c>
      <c r="G157" s="7">
        <v>1</v>
      </c>
      <c r="H157" s="8" t="s">
        <v>59</v>
      </c>
      <c r="I157">
        <f t="shared" si="9"/>
        <v>548.52</v>
      </c>
      <c r="J157">
        <f t="shared" si="8"/>
        <v>5</v>
      </c>
      <c r="K157">
        <f t="shared" si="10"/>
        <v>2742.6</v>
      </c>
    </row>
    <row r="158" spans="1:12" x14ac:dyDescent="0.35">
      <c r="A158" s="39" t="s">
        <v>189</v>
      </c>
      <c r="B158" s="40" t="s">
        <v>6</v>
      </c>
      <c r="C158" s="6">
        <v>3</v>
      </c>
      <c r="D158" s="7" t="s">
        <v>57</v>
      </c>
      <c r="E158" s="7">
        <v>0</v>
      </c>
      <c r="F158" s="7" t="s">
        <v>58</v>
      </c>
      <c r="G158" s="7">
        <v>1</v>
      </c>
      <c r="H158" s="8" t="s">
        <v>59</v>
      </c>
      <c r="I158">
        <f t="shared" si="9"/>
        <v>1096</v>
      </c>
      <c r="J158">
        <f t="shared" si="8"/>
        <v>20</v>
      </c>
      <c r="K158">
        <f t="shared" si="10"/>
        <v>21920</v>
      </c>
    </row>
    <row r="159" spans="1:12" x14ac:dyDescent="0.35">
      <c r="A159" s="39" t="s">
        <v>190</v>
      </c>
      <c r="B159" s="40" t="s">
        <v>7</v>
      </c>
      <c r="C159" s="6">
        <v>1</v>
      </c>
      <c r="D159" s="7" t="s">
        <v>57</v>
      </c>
      <c r="E159" s="7">
        <v>5</v>
      </c>
      <c r="F159" s="7" t="s">
        <v>58</v>
      </c>
      <c r="G159" s="7">
        <v>25</v>
      </c>
      <c r="H159" s="8" t="s">
        <v>59</v>
      </c>
      <c r="I159">
        <f t="shared" si="9"/>
        <v>542.1</v>
      </c>
      <c r="J159">
        <f t="shared" si="8"/>
        <v>39</v>
      </c>
      <c r="K159">
        <f t="shared" si="10"/>
        <v>21141.9</v>
      </c>
    </row>
    <row r="160" spans="1:12" x14ac:dyDescent="0.35">
      <c r="A160" s="39" t="s">
        <v>191</v>
      </c>
      <c r="B160" s="40" t="s">
        <v>8</v>
      </c>
      <c r="C160" s="6">
        <v>1</v>
      </c>
      <c r="D160" s="7" t="s">
        <v>57</v>
      </c>
      <c r="E160" s="7">
        <v>10</v>
      </c>
      <c r="F160" s="7" t="s">
        <v>58</v>
      </c>
      <c r="G160" s="7">
        <v>17</v>
      </c>
      <c r="H160" s="8" t="s">
        <v>59</v>
      </c>
      <c r="I160">
        <f t="shared" si="9"/>
        <v>686.2</v>
      </c>
      <c r="J160">
        <f t="shared" si="8"/>
        <v>2</v>
      </c>
      <c r="K160">
        <f t="shared" si="10"/>
        <v>1372.4</v>
      </c>
    </row>
    <row r="161" spans="1:11" x14ac:dyDescent="0.35">
      <c r="A161" s="39" t="s">
        <v>192</v>
      </c>
      <c r="B161" s="40" t="s">
        <v>9</v>
      </c>
      <c r="C161" s="6">
        <v>4</v>
      </c>
      <c r="D161" s="7" t="s">
        <v>57</v>
      </c>
      <c r="E161" s="7">
        <v>3</v>
      </c>
      <c r="F161" s="7" t="s">
        <v>58</v>
      </c>
      <c r="G161" s="7">
        <v>15</v>
      </c>
      <c r="H161" s="8" t="s">
        <v>59</v>
      </c>
      <c r="I161">
        <f t="shared" si="9"/>
        <v>1566.26</v>
      </c>
      <c r="J161">
        <f t="shared" si="8"/>
        <v>2</v>
      </c>
      <c r="K161">
        <f t="shared" si="10"/>
        <v>3132.52</v>
      </c>
    </row>
    <row r="162" spans="1:11" x14ac:dyDescent="0.35">
      <c r="A162" s="39" t="s">
        <v>193</v>
      </c>
      <c r="B162" s="40" t="s">
        <v>10</v>
      </c>
      <c r="C162" s="6">
        <v>3</v>
      </c>
      <c r="D162" s="7" t="s">
        <v>57</v>
      </c>
      <c r="E162" s="7">
        <v>2</v>
      </c>
      <c r="F162" s="7" t="s">
        <v>58</v>
      </c>
      <c r="G162" s="7">
        <v>29</v>
      </c>
      <c r="H162" s="8" t="s">
        <v>59</v>
      </c>
      <c r="I162">
        <f t="shared" si="9"/>
        <v>1184.8399999999999</v>
      </c>
      <c r="J162">
        <f t="shared" si="8"/>
        <v>15</v>
      </c>
      <c r="K162">
        <f t="shared" si="10"/>
        <v>17772.599999999999</v>
      </c>
    </row>
    <row r="163" spans="1:11" x14ac:dyDescent="0.35">
      <c r="A163" s="39" t="s">
        <v>194</v>
      </c>
      <c r="B163" s="40" t="s">
        <v>11</v>
      </c>
      <c r="C163" s="6">
        <v>2</v>
      </c>
      <c r="D163" s="7" t="s">
        <v>57</v>
      </c>
      <c r="E163" s="7">
        <v>11</v>
      </c>
      <c r="F163" s="7" t="s">
        <v>58</v>
      </c>
      <c r="G163" s="7">
        <v>1</v>
      </c>
      <c r="H163" s="8" t="s">
        <v>59</v>
      </c>
      <c r="I163">
        <f t="shared" si="9"/>
        <v>1065.6199999999999</v>
      </c>
      <c r="J163">
        <f t="shared" si="8"/>
        <v>2</v>
      </c>
      <c r="K163">
        <f t="shared" si="10"/>
        <v>2131.2399999999998</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c r="D165" s="7" t="s">
        <v>57</v>
      </c>
      <c r="E165" s="7">
        <v>10</v>
      </c>
      <c r="F165" s="7" t="s">
        <v>58</v>
      </c>
      <c r="G165" s="7">
        <v>2</v>
      </c>
      <c r="H165" s="8" t="s">
        <v>59</v>
      </c>
      <c r="I165">
        <f>(C165*365)+(E165*30.42)+G165</f>
        <v>306.20000000000005</v>
      </c>
      <c r="J165">
        <f t="shared" si="8"/>
        <v>2</v>
      </c>
      <c r="K165">
        <f t="shared" si="10"/>
        <v>612.40000000000009</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v>6</v>
      </c>
      <c r="D167" s="7" t="s">
        <v>57</v>
      </c>
      <c r="E167" s="7">
        <v>10</v>
      </c>
      <c r="F167" s="7" t="s">
        <v>58</v>
      </c>
      <c r="G167" s="7">
        <v>1</v>
      </c>
      <c r="H167" s="8" t="s">
        <v>59</v>
      </c>
      <c r="I167">
        <f t="shared" si="11"/>
        <v>2495.1999999999998</v>
      </c>
      <c r="J167">
        <f t="shared" si="8"/>
        <v>1</v>
      </c>
      <c r="K167">
        <f t="shared" si="10"/>
        <v>2495.1999999999998</v>
      </c>
    </row>
    <row r="168" spans="1:11" x14ac:dyDescent="0.35">
      <c r="A168" s="39" t="s">
        <v>235</v>
      </c>
      <c r="B168" s="41" t="s">
        <v>216</v>
      </c>
      <c r="C168" s="6">
        <v>2</v>
      </c>
      <c r="D168" s="7" t="s">
        <v>57</v>
      </c>
      <c r="E168" s="7">
        <v>8</v>
      </c>
      <c r="F168" s="7" t="s">
        <v>58</v>
      </c>
      <c r="G168" s="7">
        <v>21</v>
      </c>
      <c r="H168" s="8" t="s">
        <v>59</v>
      </c>
      <c r="I168">
        <f t="shared" si="11"/>
        <v>994.36</v>
      </c>
      <c r="J168">
        <f t="shared" si="8"/>
        <v>1</v>
      </c>
      <c r="K168">
        <f t="shared" si="10"/>
        <v>994.36</v>
      </c>
    </row>
    <row r="169" spans="1:11" ht="31" x14ac:dyDescent="0.35">
      <c r="A169" s="39" t="s">
        <v>236</v>
      </c>
      <c r="B169" s="41" t="s">
        <v>221</v>
      </c>
      <c r="C169" s="6">
        <v>2</v>
      </c>
      <c r="D169" s="7" t="s">
        <v>57</v>
      </c>
      <c r="E169" s="7">
        <v>8</v>
      </c>
      <c r="F169" s="7" t="s">
        <v>58</v>
      </c>
      <c r="G169" s="7">
        <v>21</v>
      </c>
      <c r="H169" s="8" t="s">
        <v>59</v>
      </c>
      <c r="I169">
        <f t="shared" si="11"/>
        <v>994.36</v>
      </c>
      <c r="J169">
        <f t="shared" si="8"/>
        <v>2</v>
      </c>
      <c r="K169">
        <f t="shared" si="10"/>
        <v>1988.72</v>
      </c>
    </row>
    <row r="170" spans="1:11" ht="31" x14ac:dyDescent="0.35">
      <c r="A170" s="39" t="s">
        <v>237</v>
      </c>
      <c r="B170" s="41" t="s">
        <v>69</v>
      </c>
      <c r="C170" s="6">
        <v>5</v>
      </c>
      <c r="D170" s="7" t="s">
        <v>57</v>
      </c>
      <c r="E170" s="7">
        <v>11</v>
      </c>
      <c r="F170" s="7" t="s">
        <v>58</v>
      </c>
      <c r="G170" s="7">
        <v>1</v>
      </c>
      <c r="H170" s="8" t="s">
        <v>59</v>
      </c>
      <c r="I170">
        <f t="shared" si="11"/>
        <v>2160.62</v>
      </c>
      <c r="J170">
        <f t="shared" si="8"/>
        <v>38</v>
      </c>
      <c r="K170">
        <f t="shared" si="10"/>
        <v>82103.56</v>
      </c>
    </row>
    <row r="171" spans="1:11" ht="31" x14ac:dyDescent="0.35">
      <c r="A171" s="39"/>
      <c r="B171" s="41" t="s">
        <v>271</v>
      </c>
      <c r="C171" s="6">
        <v>1</v>
      </c>
      <c r="D171" s="7" t="s">
        <v>57</v>
      </c>
      <c r="E171" s="7">
        <v>10</v>
      </c>
      <c r="F171" s="7" t="s">
        <v>58</v>
      </c>
      <c r="G171" s="7">
        <v>28</v>
      </c>
      <c r="H171" s="8" t="s">
        <v>59</v>
      </c>
      <c r="I171">
        <f t="shared" ref="I171" si="12">(C171*365)+(E171*30.42)+G171</f>
        <v>697.2</v>
      </c>
      <c r="J171">
        <f t="shared" ref="J171:J172" si="13">C195</f>
        <v>32</v>
      </c>
      <c r="K171">
        <f t="shared" ref="K171:K172" si="14">I171*J171</f>
        <v>22310.400000000001</v>
      </c>
    </row>
    <row r="172" spans="1:11" x14ac:dyDescent="0.35">
      <c r="A172" s="39" t="s">
        <v>238</v>
      </c>
      <c r="B172" s="40" t="s">
        <v>70</v>
      </c>
      <c r="C172" s="6">
        <v>1</v>
      </c>
      <c r="D172" s="7" t="s">
        <v>57</v>
      </c>
      <c r="E172" s="7">
        <v>4</v>
      </c>
      <c r="F172" s="7" t="s">
        <v>58</v>
      </c>
      <c r="G172" s="7">
        <v>5</v>
      </c>
      <c r="H172" s="8" t="s">
        <v>59</v>
      </c>
      <c r="I172">
        <f t="shared" si="11"/>
        <v>491.68</v>
      </c>
      <c r="J172">
        <f t="shared" si="13"/>
        <v>54</v>
      </c>
      <c r="K172">
        <f t="shared" si="14"/>
        <v>26550.720000000001</v>
      </c>
    </row>
    <row r="173" spans="1:11" x14ac:dyDescent="0.35">
      <c r="A173" s="4">
        <v>13</v>
      </c>
      <c r="B173" s="5" t="s">
        <v>87</v>
      </c>
      <c r="C173" s="109">
        <f>SUM(C174:H177,C179,C181:H196)</f>
        <v>283</v>
      </c>
      <c r="D173" s="110"/>
      <c r="E173" s="110"/>
      <c r="F173" s="110"/>
      <c r="G173" s="110"/>
      <c r="H173" s="111"/>
      <c r="I173" s="30">
        <f>C39</f>
        <v>0</v>
      </c>
    </row>
    <row r="174" spans="1:11" x14ac:dyDescent="0.35">
      <c r="A174" s="4" t="s">
        <v>68</v>
      </c>
      <c r="B174" s="5" t="s">
        <v>2</v>
      </c>
      <c r="C174" s="115">
        <v>39</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11</v>
      </c>
      <c r="D176" s="115"/>
      <c r="E176" s="115"/>
      <c r="F176" s="115"/>
      <c r="G176" s="115"/>
      <c r="H176" s="115"/>
    </row>
    <row r="177" spans="1:8" x14ac:dyDescent="0.35">
      <c r="A177" s="39" t="s">
        <v>201</v>
      </c>
      <c r="B177" s="40" t="s">
        <v>243</v>
      </c>
      <c r="C177" s="115">
        <v>17</v>
      </c>
      <c r="D177" s="115"/>
      <c r="E177" s="115"/>
      <c r="F177" s="115"/>
      <c r="G177" s="115"/>
      <c r="H177" s="115"/>
    </row>
    <row r="178" spans="1:8" x14ac:dyDescent="0.35">
      <c r="A178" s="39" t="s">
        <v>265</v>
      </c>
      <c r="B178" s="40" t="s">
        <v>249</v>
      </c>
      <c r="C178" s="115">
        <v>8</v>
      </c>
      <c r="D178" s="115"/>
      <c r="E178" s="115"/>
      <c r="F178" s="115"/>
      <c r="G178" s="115"/>
      <c r="H178" s="115"/>
    </row>
    <row r="179" spans="1:8" ht="31" x14ac:dyDescent="0.35">
      <c r="A179" s="39" t="s">
        <v>202</v>
      </c>
      <c r="B179" s="41" t="s">
        <v>251</v>
      </c>
      <c r="C179" s="115">
        <v>1</v>
      </c>
      <c r="D179" s="115"/>
      <c r="E179" s="115"/>
      <c r="F179" s="115"/>
      <c r="G179" s="115"/>
      <c r="H179" s="115"/>
    </row>
    <row r="180" spans="1:8" x14ac:dyDescent="0.35">
      <c r="A180" s="39" t="s">
        <v>266</v>
      </c>
      <c r="B180" s="41" t="s">
        <v>258</v>
      </c>
      <c r="C180" s="115">
        <v>1</v>
      </c>
      <c r="D180" s="115"/>
      <c r="E180" s="115"/>
      <c r="F180" s="115"/>
      <c r="G180" s="115"/>
      <c r="H180" s="115"/>
    </row>
    <row r="181" spans="1:8" x14ac:dyDescent="0.35">
      <c r="A181" s="39" t="s">
        <v>203</v>
      </c>
      <c r="B181" s="40" t="s">
        <v>5</v>
      </c>
      <c r="C181" s="115">
        <v>5</v>
      </c>
      <c r="D181" s="115"/>
      <c r="E181" s="115"/>
      <c r="F181" s="115"/>
      <c r="G181" s="115"/>
      <c r="H181" s="115"/>
    </row>
    <row r="182" spans="1:8" x14ac:dyDescent="0.35">
      <c r="A182" s="39" t="s">
        <v>204</v>
      </c>
      <c r="B182" s="40" t="s">
        <v>6</v>
      </c>
      <c r="C182" s="115">
        <v>20</v>
      </c>
      <c r="D182" s="115"/>
      <c r="E182" s="115"/>
      <c r="F182" s="115"/>
      <c r="G182" s="115"/>
      <c r="H182" s="115"/>
    </row>
    <row r="183" spans="1:8" x14ac:dyDescent="0.35">
      <c r="A183" s="39" t="s">
        <v>205</v>
      </c>
      <c r="B183" s="40" t="s">
        <v>7</v>
      </c>
      <c r="C183" s="115">
        <v>39</v>
      </c>
      <c r="D183" s="115"/>
      <c r="E183" s="115"/>
      <c r="F183" s="115"/>
      <c r="G183" s="115"/>
      <c r="H183" s="115"/>
    </row>
    <row r="184" spans="1:8" x14ac:dyDescent="0.35">
      <c r="A184" s="39" t="s">
        <v>206</v>
      </c>
      <c r="B184" s="40" t="s">
        <v>8</v>
      </c>
      <c r="C184" s="115">
        <v>2</v>
      </c>
      <c r="D184" s="115"/>
      <c r="E184" s="115"/>
      <c r="F184" s="115"/>
      <c r="G184" s="115"/>
      <c r="H184" s="115"/>
    </row>
    <row r="185" spans="1:8" x14ac:dyDescent="0.35">
      <c r="A185" s="39" t="s">
        <v>207</v>
      </c>
      <c r="B185" s="40" t="s">
        <v>9</v>
      </c>
      <c r="C185" s="115">
        <v>2</v>
      </c>
      <c r="D185" s="115"/>
      <c r="E185" s="115"/>
      <c r="F185" s="115"/>
      <c r="G185" s="115"/>
      <c r="H185" s="115"/>
    </row>
    <row r="186" spans="1:8" x14ac:dyDescent="0.35">
      <c r="A186" s="39" t="s">
        <v>208</v>
      </c>
      <c r="B186" s="40" t="s">
        <v>10</v>
      </c>
      <c r="C186" s="115">
        <v>15</v>
      </c>
      <c r="D186" s="115"/>
      <c r="E186" s="115"/>
      <c r="F186" s="115"/>
      <c r="G186" s="115"/>
      <c r="H186" s="115"/>
    </row>
    <row r="187" spans="1:8" x14ac:dyDescent="0.35">
      <c r="A187" s="39" t="s">
        <v>209</v>
      </c>
      <c r="B187" s="40" t="s">
        <v>11</v>
      </c>
      <c r="C187" s="115">
        <v>2</v>
      </c>
      <c r="D187" s="115"/>
      <c r="E187" s="115"/>
      <c r="F187" s="115"/>
      <c r="G187" s="115"/>
      <c r="H187" s="115"/>
    </row>
    <row r="188" spans="1:8" x14ac:dyDescent="0.35">
      <c r="A188" s="39" t="s">
        <v>210</v>
      </c>
      <c r="B188" s="40" t="s">
        <v>12</v>
      </c>
      <c r="C188" s="115">
        <v>0</v>
      </c>
      <c r="D188" s="115"/>
      <c r="E188" s="115"/>
      <c r="F188" s="115"/>
      <c r="G188" s="115"/>
      <c r="H188" s="115"/>
    </row>
    <row r="189" spans="1:8" x14ac:dyDescent="0.35">
      <c r="A189" s="39" t="s">
        <v>211</v>
      </c>
      <c r="B189" s="40" t="s">
        <v>13</v>
      </c>
      <c r="C189" s="115">
        <v>2</v>
      </c>
      <c r="D189" s="115"/>
      <c r="E189" s="115"/>
      <c r="F189" s="115"/>
      <c r="G189" s="115"/>
      <c r="H189" s="115"/>
    </row>
    <row r="190" spans="1:8" x14ac:dyDescent="0.35">
      <c r="A190" s="39" t="s">
        <v>212</v>
      </c>
      <c r="B190" s="41" t="s">
        <v>214</v>
      </c>
      <c r="C190" s="115">
        <v>0</v>
      </c>
      <c r="D190" s="115"/>
      <c r="E190" s="115"/>
      <c r="F190" s="115"/>
      <c r="G190" s="115"/>
      <c r="H190" s="115"/>
    </row>
    <row r="191" spans="1:8" x14ac:dyDescent="0.35">
      <c r="A191" s="39" t="s">
        <v>213</v>
      </c>
      <c r="B191" s="41" t="s">
        <v>215</v>
      </c>
      <c r="C191" s="115">
        <v>1</v>
      </c>
      <c r="D191" s="115"/>
      <c r="E191" s="115"/>
      <c r="F191" s="115"/>
      <c r="G191" s="115"/>
      <c r="H191" s="115"/>
    </row>
    <row r="192" spans="1:8" x14ac:dyDescent="0.35">
      <c r="A192" s="39" t="s">
        <v>239</v>
      </c>
      <c r="B192" s="41" t="s">
        <v>216</v>
      </c>
      <c r="C192" s="115">
        <v>1</v>
      </c>
      <c r="D192" s="115"/>
      <c r="E192" s="115"/>
      <c r="F192" s="115"/>
      <c r="G192" s="115"/>
      <c r="H192" s="115"/>
    </row>
    <row r="193" spans="1:8" ht="31" x14ac:dyDescent="0.35">
      <c r="A193" s="39" t="s">
        <v>240</v>
      </c>
      <c r="B193" s="41" t="s">
        <v>217</v>
      </c>
      <c r="C193" s="115">
        <v>2</v>
      </c>
      <c r="D193" s="115"/>
      <c r="E193" s="115"/>
      <c r="F193" s="115"/>
      <c r="G193" s="115"/>
      <c r="H193" s="115"/>
    </row>
    <row r="194" spans="1:8" ht="31" x14ac:dyDescent="0.35">
      <c r="A194" s="39" t="s">
        <v>241</v>
      </c>
      <c r="B194" s="41" t="s">
        <v>69</v>
      </c>
      <c r="C194" s="115">
        <v>38</v>
      </c>
      <c r="D194" s="115"/>
      <c r="E194" s="115"/>
      <c r="F194" s="115"/>
      <c r="G194" s="115"/>
      <c r="H194" s="115"/>
    </row>
    <row r="195" spans="1:8" ht="31" x14ac:dyDescent="0.35">
      <c r="A195" s="39" t="s">
        <v>242</v>
      </c>
      <c r="B195" s="41" t="s">
        <v>271</v>
      </c>
      <c r="C195" s="115">
        <v>32</v>
      </c>
      <c r="D195" s="115"/>
      <c r="E195" s="115"/>
      <c r="F195" s="115"/>
      <c r="G195" s="115"/>
      <c r="H195" s="115"/>
    </row>
    <row r="196" spans="1:8" x14ac:dyDescent="0.35">
      <c r="A196" s="39" t="s">
        <v>275</v>
      </c>
      <c r="B196" s="40" t="s">
        <v>70</v>
      </c>
      <c r="C196" s="115">
        <v>54</v>
      </c>
      <c r="D196" s="115"/>
      <c r="E196" s="115"/>
      <c r="F196" s="115"/>
      <c r="G196" s="115"/>
      <c r="H196" s="115"/>
    </row>
    <row r="197" spans="1:8" x14ac:dyDescent="0.35">
      <c r="A197" s="48" t="s">
        <v>292</v>
      </c>
      <c r="B197" s="47" t="s">
        <v>24</v>
      </c>
      <c r="C197" s="117">
        <v>1</v>
      </c>
      <c r="D197" s="117"/>
      <c r="E197" s="117"/>
      <c r="F197" s="117"/>
      <c r="G197" s="117"/>
      <c r="H197" s="117"/>
    </row>
  </sheetData>
  <mergeCells count="124">
    <mergeCell ref="C55:H55"/>
    <mergeCell ref="C36:H36"/>
    <mergeCell ref="C100:H100"/>
    <mergeCell ref="C63:H63"/>
    <mergeCell ref="C64:H64"/>
    <mergeCell ref="C66:H66"/>
    <mergeCell ref="C67:H67"/>
    <mergeCell ref="C56:H56"/>
    <mergeCell ref="C57:H57"/>
    <mergeCell ref="C58:H58"/>
    <mergeCell ref="C59:H59"/>
    <mergeCell ref="C94:H94"/>
    <mergeCell ref="C90:H90"/>
    <mergeCell ref="C91:H91"/>
    <mergeCell ref="C195:H195"/>
    <mergeCell ref="C175:H175"/>
    <mergeCell ref="C176:H176"/>
    <mergeCell ref="C177:H177"/>
    <mergeCell ref="C178:H178"/>
    <mergeCell ref="C173:H173"/>
    <mergeCell ref="C189:H189"/>
    <mergeCell ref="C190:H190"/>
    <mergeCell ref="C184:H184"/>
    <mergeCell ref="C185:H185"/>
    <mergeCell ref="C186:H186"/>
    <mergeCell ref="C187:H187"/>
    <mergeCell ref="C188:H188"/>
    <mergeCell ref="C179:H179"/>
    <mergeCell ref="C180:H180"/>
    <mergeCell ref="C181:H181"/>
    <mergeCell ref="C182:H182"/>
    <mergeCell ref="C183:H183"/>
    <mergeCell ref="C108:H108"/>
    <mergeCell ref="C109:H109"/>
    <mergeCell ref="C174:H174"/>
    <mergeCell ref="C147:H147"/>
    <mergeCell ref="C24:H24"/>
    <mergeCell ref="C38:H38"/>
    <mergeCell ref="C39:H39"/>
    <mergeCell ref="C65:H65"/>
    <mergeCell ref="C40:H40"/>
    <mergeCell ref="C45:H45"/>
    <mergeCell ref="C46:H46"/>
    <mergeCell ref="C41:H41"/>
    <mergeCell ref="C42:H42"/>
    <mergeCell ref="C43:H43"/>
    <mergeCell ref="C44:H44"/>
    <mergeCell ref="C60:H60"/>
    <mergeCell ref="C47:H47"/>
    <mergeCell ref="C49:H49"/>
    <mergeCell ref="C50:H50"/>
    <mergeCell ref="C51:H51"/>
    <mergeCell ref="C101:H101"/>
    <mergeCell ref="C102:H102"/>
    <mergeCell ref="C103:H103"/>
    <mergeCell ref="C104:H104"/>
    <mergeCell ref="C12:H12"/>
    <mergeCell ref="C13:H13"/>
    <mergeCell ref="C14:H14"/>
    <mergeCell ref="C37:H37"/>
    <mergeCell ref="C25:H25"/>
    <mergeCell ref="C26:H26"/>
    <mergeCell ref="C27:H27"/>
    <mergeCell ref="C28:H28"/>
    <mergeCell ref="C29:H29"/>
    <mergeCell ref="C30:H30"/>
    <mergeCell ref="C31:H31"/>
    <mergeCell ref="C32:H32"/>
    <mergeCell ref="C33:H33"/>
    <mergeCell ref="C34:H34"/>
    <mergeCell ref="C35:H35"/>
    <mergeCell ref="C19:H19"/>
    <mergeCell ref="C15:H15"/>
    <mergeCell ref="C16:H16"/>
    <mergeCell ref="C17:H17"/>
    <mergeCell ref="C18:H18"/>
    <mergeCell ref="C105:H105"/>
    <mergeCell ref="C20:H20"/>
    <mergeCell ref="C21:H21"/>
    <mergeCell ref="C22:H22"/>
    <mergeCell ref="C23:H23"/>
    <mergeCell ref="C54:H54"/>
    <mergeCell ref="C83:H83"/>
    <mergeCell ref="C70:H70"/>
    <mergeCell ref="C71:H71"/>
    <mergeCell ref="C79:H79"/>
    <mergeCell ref="C81:H81"/>
    <mergeCell ref="C82:H82"/>
    <mergeCell ref="C73:H73"/>
    <mergeCell ref="C74:H74"/>
    <mergeCell ref="C75:H75"/>
    <mergeCell ref="C76:H76"/>
    <mergeCell ref="C78:H78"/>
    <mergeCell ref="C77:H77"/>
    <mergeCell ref="C72:H72"/>
    <mergeCell ref="C61:H61"/>
    <mergeCell ref="C62:H62"/>
    <mergeCell ref="C52:H52"/>
    <mergeCell ref="C53:H53"/>
    <mergeCell ref="C48:H48"/>
    <mergeCell ref="C106:H106"/>
    <mergeCell ref="C107:H107"/>
    <mergeCell ref="C80:H80"/>
    <mergeCell ref="C197:H197"/>
    <mergeCell ref="C68:H68"/>
    <mergeCell ref="C69:H69"/>
    <mergeCell ref="C191:H191"/>
    <mergeCell ref="C192:H192"/>
    <mergeCell ref="C193:H193"/>
    <mergeCell ref="C194:H194"/>
    <mergeCell ref="C196:H196"/>
    <mergeCell ref="C89:H89"/>
    <mergeCell ref="C84:H84"/>
    <mergeCell ref="C85:H85"/>
    <mergeCell ref="C86:H86"/>
    <mergeCell ref="C88:H88"/>
    <mergeCell ref="C87:H87"/>
    <mergeCell ref="C95:H95"/>
    <mergeCell ref="C96:H96"/>
    <mergeCell ref="C97:H97"/>
    <mergeCell ref="C98:H98"/>
    <mergeCell ref="C99:H99"/>
    <mergeCell ref="C92:H92"/>
    <mergeCell ref="C93:H9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97"/>
  <sheetViews>
    <sheetView topLeftCell="B143" zoomScale="80" zoomScaleNormal="80" workbookViewId="0">
      <selection activeCell="J134" sqref="J134"/>
    </sheetView>
  </sheetViews>
  <sheetFormatPr defaultRowHeight="15.5" x14ac:dyDescent="0.35"/>
  <cols>
    <col min="1" max="1" width="9.08203125" customWidth="1"/>
    <col min="2" max="2" width="55.08203125" customWidth="1"/>
    <col min="3" max="3" width="3.5" customWidth="1"/>
    <col min="4" max="4" width="2.5" customWidth="1"/>
    <col min="5" max="5" width="3.08203125" customWidth="1"/>
    <col min="6" max="6" width="4.5" customWidth="1"/>
    <col min="7" max="7" width="3.08203125" customWidth="1"/>
    <col min="8" max="8" width="2.5" customWidth="1"/>
    <col min="9" max="9" width="9.08203125" customWidth="1"/>
    <col min="10" max="10" width="12.5" customWidth="1"/>
    <col min="11" max="11" width="11.5" customWidth="1"/>
  </cols>
  <sheetData>
    <row r="1" spans="1:8" x14ac:dyDescent="0.35">
      <c r="A1" s="1"/>
    </row>
    <row r="7" spans="1:8" x14ac:dyDescent="0.35">
      <c r="B7" s="9" t="s">
        <v>281</v>
      </c>
    </row>
    <row r="12" spans="1:8" x14ac:dyDescent="0.35">
      <c r="A12" s="3" t="s">
        <v>60</v>
      </c>
      <c r="B12" s="3" t="s">
        <v>61</v>
      </c>
      <c r="C12" s="112" t="s">
        <v>62</v>
      </c>
      <c r="D12" s="113"/>
      <c r="E12" s="113"/>
      <c r="F12" s="113"/>
      <c r="G12" s="113"/>
      <c r="H12" s="114"/>
    </row>
    <row r="13" spans="1:8" x14ac:dyDescent="0.35">
      <c r="A13" s="4">
        <v>1</v>
      </c>
      <c r="B13" s="5" t="s">
        <v>0</v>
      </c>
      <c r="C13" s="108">
        <v>398</v>
      </c>
      <c r="D13" s="106"/>
      <c r="E13" s="106"/>
      <c r="F13" s="106"/>
      <c r="G13" s="106"/>
      <c r="H13" s="107"/>
    </row>
    <row r="14" spans="1:8" x14ac:dyDescent="0.35">
      <c r="A14" s="4">
        <v>2</v>
      </c>
      <c r="B14" s="5" t="s">
        <v>1</v>
      </c>
      <c r="C14" s="109">
        <f>SUM(C15:H18,C20,C22:H37)</f>
        <v>83</v>
      </c>
      <c r="D14" s="110"/>
      <c r="E14" s="110"/>
      <c r="F14" s="110"/>
      <c r="G14" s="110"/>
      <c r="H14" s="111"/>
    </row>
    <row r="15" spans="1:8" x14ac:dyDescent="0.35">
      <c r="A15" s="4" t="s">
        <v>111</v>
      </c>
      <c r="B15" s="5" t="s">
        <v>2</v>
      </c>
      <c r="C15" s="108">
        <v>1</v>
      </c>
      <c r="D15" s="106"/>
      <c r="E15" s="106"/>
      <c r="F15" s="106"/>
      <c r="G15" s="106"/>
      <c r="H15" s="107"/>
    </row>
    <row r="16" spans="1:8" x14ac:dyDescent="0.35">
      <c r="A16" s="4" t="s">
        <v>112</v>
      </c>
      <c r="B16" s="5" t="s">
        <v>3</v>
      </c>
      <c r="C16" s="108"/>
      <c r="D16" s="106"/>
      <c r="E16" s="106"/>
      <c r="F16" s="106"/>
      <c r="G16" s="106"/>
      <c r="H16" s="107"/>
    </row>
    <row r="17" spans="1:8" x14ac:dyDescent="0.35">
      <c r="A17" s="4" t="s">
        <v>113</v>
      </c>
      <c r="B17" s="5" t="s">
        <v>4</v>
      </c>
      <c r="C17" s="108">
        <v>6</v>
      </c>
      <c r="D17" s="106"/>
      <c r="E17" s="106"/>
      <c r="F17" s="106"/>
      <c r="G17" s="106"/>
      <c r="H17" s="107"/>
    </row>
    <row r="18" spans="1:8" x14ac:dyDescent="0.35">
      <c r="A18" s="4" t="s">
        <v>114</v>
      </c>
      <c r="B18" s="5" t="s">
        <v>243</v>
      </c>
      <c r="C18" s="108"/>
      <c r="D18" s="106"/>
      <c r="E18" s="106"/>
      <c r="F18" s="106"/>
      <c r="G18" s="106"/>
      <c r="H18" s="107"/>
    </row>
    <row r="19" spans="1:8" x14ac:dyDescent="0.35">
      <c r="A19" s="4" t="s">
        <v>244</v>
      </c>
      <c r="B19" s="22" t="s">
        <v>245</v>
      </c>
      <c r="C19" s="108"/>
      <c r="D19" s="106"/>
      <c r="E19" s="106"/>
      <c r="F19" s="106"/>
      <c r="G19" s="106"/>
      <c r="H19" s="107"/>
    </row>
    <row r="20" spans="1:8" ht="31" x14ac:dyDescent="0.35">
      <c r="A20" s="4" t="s">
        <v>115</v>
      </c>
      <c r="B20" s="11" t="s">
        <v>268</v>
      </c>
      <c r="C20" s="108"/>
      <c r="D20" s="106"/>
      <c r="E20" s="106"/>
      <c r="F20" s="106"/>
      <c r="G20" s="106"/>
      <c r="H20" s="107"/>
    </row>
    <row r="21" spans="1:8" x14ac:dyDescent="0.35">
      <c r="A21" s="4" t="s">
        <v>247</v>
      </c>
      <c r="B21" s="42" t="s">
        <v>245</v>
      </c>
      <c r="C21" s="108"/>
      <c r="D21" s="106"/>
      <c r="E21" s="106"/>
      <c r="F21" s="106"/>
      <c r="G21" s="106"/>
      <c r="H21" s="107"/>
    </row>
    <row r="22" spans="1:8" x14ac:dyDescent="0.35">
      <c r="A22" s="4" t="s">
        <v>116</v>
      </c>
      <c r="B22" s="5" t="s">
        <v>5</v>
      </c>
      <c r="C22" s="108">
        <v>1</v>
      </c>
      <c r="D22" s="106"/>
      <c r="E22" s="106"/>
      <c r="F22" s="106"/>
      <c r="G22" s="106"/>
      <c r="H22" s="107"/>
    </row>
    <row r="23" spans="1:8" x14ac:dyDescent="0.35">
      <c r="A23" s="4" t="s">
        <v>117</v>
      </c>
      <c r="B23" s="5" t="s">
        <v>6</v>
      </c>
      <c r="C23" s="108">
        <v>6</v>
      </c>
      <c r="D23" s="106"/>
      <c r="E23" s="106"/>
      <c r="F23" s="106"/>
      <c r="G23" s="106"/>
      <c r="H23" s="107"/>
    </row>
    <row r="24" spans="1:8" x14ac:dyDescent="0.35">
      <c r="A24" s="4" t="s">
        <v>118</v>
      </c>
      <c r="B24" s="5" t="s">
        <v>7</v>
      </c>
      <c r="C24" s="108">
        <v>16</v>
      </c>
      <c r="D24" s="106"/>
      <c r="E24" s="106"/>
      <c r="F24" s="106"/>
      <c r="G24" s="106"/>
      <c r="H24" s="107"/>
    </row>
    <row r="25" spans="1:8" x14ac:dyDescent="0.35">
      <c r="A25" s="4" t="s">
        <v>119</v>
      </c>
      <c r="B25" s="5" t="s">
        <v>8</v>
      </c>
      <c r="C25" s="108">
        <v>1</v>
      </c>
      <c r="D25" s="106"/>
      <c r="E25" s="106"/>
      <c r="F25" s="106"/>
      <c r="G25" s="106"/>
      <c r="H25" s="107"/>
    </row>
    <row r="26" spans="1:8" x14ac:dyDescent="0.35">
      <c r="A26" s="4" t="s">
        <v>120</v>
      </c>
      <c r="B26" s="5" t="s">
        <v>9</v>
      </c>
      <c r="C26" s="108">
        <v>0</v>
      </c>
      <c r="D26" s="106"/>
      <c r="E26" s="106"/>
      <c r="F26" s="106"/>
      <c r="G26" s="106"/>
      <c r="H26" s="107"/>
    </row>
    <row r="27" spans="1:8" x14ac:dyDescent="0.35">
      <c r="A27" s="4" t="s">
        <v>121</v>
      </c>
      <c r="B27" s="5" t="s">
        <v>10</v>
      </c>
      <c r="C27" s="108">
        <v>5</v>
      </c>
      <c r="D27" s="106"/>
      <c r="E27" s="106"/>
      <c r="F27" s="106"/>
      <c r="G27" s="106"/>
      <c r="H27" s="107"/>
    </row>
    <row r="28" spans="1:8" x14ac:dyDescent="0.35">
      <c r="A28" s="4" t="s">
        <v>122</v>
      </c>
      <c r="B28" s="5" t="s">
        <v>11</v>
      </c>
      <c r="C28" s="108">
        <v>3</v>
      </c>
      <c r="D28" s="106"/>
      <c r="E28" s="106"/>
      <c r="F28" s="106"/>
      <c r="G28" s="106"/>
      <c r="H28" s="107"/>
    </row>
    <row r="29" spans="1:8" x14ac:dyDescent="0.35">
      <c r="A29" s="4" t="s">
        <v>123</v>
      </c>
      <c r="B29" s="5" t="s">
        <v>12</v>
      </c>
      <c r="C29" s="108"/>
      <c r="D29" s="106"/>
      <c r="E29" s="106"/>
      <c r="F29" s="106"/>
      <c r="G29" s="106"/>
      <c r="H29" s="107"/>
    </row>
    <row r="30" spans="1:8" x14ac:dyDescent="0.35">
      <c r="A30" s="4" t="s">
        <v>124</v>
      </c>
      <c r="B30" s="5" t="s">
        <v>13</v>
      </c>
      <c r="C30" s="108"/>
      <c r="D30" s="106"/>
      <c r="E30" s="106"/>
      <c r="F30" s="106"/>
      <c r="G30" s="106"/>
      <c r="H30" s="107"/>
    </row>
    <row r="31" spans="1:8" x14ac:dyDescent="0.35">
      <c r="A31" s="39" t="s">
        <v>125</v>
      </c>
      <c r="B31" s="41" t="s">
        <v>214</v>
      </c>
      <c r="C31" s="108">
        <v>1</v>
      </c>
      <c r="D31" s="106"/>
      <c r="E31" s="106"/>
      <c r="F31" s="106"/>
      <c r="G31" s="106"/>
      <c r="H31" s="107"/>
    </row>
    <row r="32" spans="1:8" x14ac:dyDescent="0.35">
      <c r="A32" s="39" t="s">
        <v>126</v>
      </c>
      <c r="B32" s="41" t="s">
        <v>215</v>
      </c>
      <c r="C32" s="108">
        <v>1</v>
      </c>
      <c r="D32" s="106"/>
      <c r="E32" s="106"/>
      <c r="F32" s="106"/>
      <c r="G32" s="106"/>
      <c r="H32" s="107"/>
    </row>
    <row r="33" spans="1:8" x14ac:dyDescent="0.35">
      <c r="A33" s="39" t="s">
        <v>222</v>
      </c>
      <c r="B33" s="41" t="s">
        <v>216</v>
      </c>
      <c r="C33" s="108"/>
      <c r="D33" s="106"/>
      <c r="E33" s="106"/>
      <c r="F33" s="106"/>
      <c r="G33" s="106"/>
      <c r="H33" s="107"/>
    </row>
    <row r="34" spans="1:8" ht="31" x14ac:dyDescent="0.35">
      <c r="A34" s="39" t="s">
        <v>223</v>
      </c>
      <c r="B34" s="41" t="s">
        <v>217</v>
      </c>
      <c r="C34" s="108"/>
      <c r="D34" s="106"/>
      <c r="E34" s="106"/>
      <c r="F34" s="106"/>
      <c r="G34" s="106"/>
      <c r="H34" s="107"/>
    </row>
    <row r="35" spans="1:8" ht="31" x14ac:dyDescent="0.35">
      <c r="A35" s="39" t="s">
        <v>224</v>
      </c>
      <c r="B35" s="41" t="s">
        <v>69</v>
      </c>
      <c r="C35" s="108">
        <v>17</v>
      </c>
      <c r="D35" s="106"/>
      <c r="E35" s="106"/>
      <c r="F35" s="106"/>
      <c r="G35" s="106"/>
      <c r="H35" s="107"/>
    </row>
    <row r="36" spans="1:8" ht="31" x14ac:dyDescent="0.35">
      <c r="A36" s="39"/>
      <c r="B36" s="41" t="s">
        <v>271</v>
      </c>
      <c r="C36" s="108"/>
      <c r="D36" s="106"/>
      <c r="E36" s="106"/>
      <c r="F36" s="106"/>
      <c r="G36" s="106"/>
      <c r="H36" s="107"/>
    </row>
    <row r="37" spans="1:8" x14ac:dyDescent="0.35">
      <c r="A37" s="39" t="s">
        <v>225</v>
      </c>
      <c r="B37" s="40" t="s">
        <v>70</v>
      </c>
      <c r="C37" s="108">
        <v>25</v>
      </c>
      <c r="D37" s="106"/>
      <c r="E37" s="106"/>
      <c r="F37" s="106"/>
      <c r="G37" s="106"/>
      <c r="H37" s="107"/>
    </row>
    <row r="38" spans="1:8" x14ac:dyDescent="0.35">
      <c r="A38" s="4">
        <v>3</v>
      </c>
      <c r="B38" s="5" t="s">
        <v>14</v>
      </c>
      <c r="C38" s="109">
        <f>SUM(C39,C49,C50,C51,C52,C53,C54)</f>
        <v>0</v>
      </c>
      <c r="D38" s="110"/>
      <c r="E38" s="110"/>
      <c r="F38" s="110"/>
      <c r="G38" s="110"/>
      <c r="H38" s="111"/>
    </row>
    <row r="39" spans="1:8" x14ac:dyDescent="0.35">
      <c r="A39" s="4" t="s">
        <v>46</v>
      </c>
      <c r="B39" s="5" t="s">
        <v>15</v>
      </c>
      <c r="C39" s="109">
        <f>SUM(C40:H48)</f>
        <v>0</v>
      </c>
      <c r="D39" s="110"/>
      <c r="E39" s="110"/>
      <c r="F39" s="110"/>
      <c r="G39" s="110"/>
      <c r="H39" s="111"/>
    </row>
    <row r="40" spans="1:8" x14ac:dyDescent="0.35">
      <c r="A40" s="4" t="s">
        <v>127</v>
      </c>
      <c r="B40" s="5" t="s">
        <v>71</v>
      </c>
      <c r="C40" s="108"/>
      <c r="D40" s="106"/>
      <c r="E40" s="106"/>
      <c r="F40" s="106"/>
      <c r="G40" s="106"/>
      <c r="H40" s="107"/>
    </row>
    <row r="41" spans="1:8" x14ac:dyDescent="0.35">
      <c r="A41" s="4" t="s">
        <v>128</v>
      </c>
      <c r="B41" s="5" t="s">
        <v>16</v>
      </c>
      <c r="C41" s="108"/>
      <c r="D41" s="106"/>
      <c r="E41" s="106"/>
      <c r="F41" s="106"/>
      <c r="G41" s="106"/>
      <c r="H41" s="107"/>
    </row>
    <row r="42" spans="1:8" x14ac:dyDescent="0.35">
      <c r="A42" s="4" t="s">
        <v>129</v>
      </c>
      <c r="B42" s="5" t="s">
        <v>17</v>
      </c>
      <c r="C42" s="108"/>
      <c r="D42" s="106"/>
      <c r="E42" s="106"/>
      <c r="F42" s="106"/>
      <c r="G42" s="106"/>
      <c r="H42" s="107"/>
    </row>
    <row r="43" spans="1:8" x14ac:dyDescent="0.35">
      <c r="A43" s="4" t="s">
        <v>130</v>
      </c>
      <c r="B43" s="5" t="s">
        <v>18</v>
      </c>
      <c r="C43" s="108"/>
      <c r="D43" s="106"/>
      <c r="E43" s="106"/>
      <c r="F43" s="106"/>
      <c r="G43" s="106"/>
      <c r="H43" s="107"/>
    </row>
    <row r="44" spans="1:8" x14ac:dyDescent="0.35">
      <c r="A44" s="4" t="s">
        <v>131</v>
      </c>
      <c r="B44" s="5" t="s">
        <v>19</v>
      </c>
      <c r="C44" s="108"/>
      <c r="D44" s="106"/>
      <c r="E44" s="106"/>
      <c r="F44" s="106"/>
      <c r="G44" s="106"/>
      <c r="H44" s="107"/>
    </row>
    <row r="45" spans="1:8" x14ac:dyDescent="0.35">
      <c r="A45" s="4" t="s">
        <v>132</v>
      </c>
      <c r="B45" s="5" t="s">
        <v>20</v>
      </c>
      <c r="C45" s="108"/>
      <c r="D45" s="106"/>
      <c r="E45" s="106"/>
      <c r="F45" s="106"/>
      <c r="G45" s="106"/>
      <c r="H45" s="107"/>
    </row>
    <row r="46" spans="1:8" x14ac:dyDescent="0.35">
      <c r="A46" s="4" t="s">
        <v>133</v>
      </c>
      <c r="B46" s="5" t="s">
        <v>72</v>
      </c>
      <c r="C46" s="108"/>
      <c r="D46" s="106"/>
      <c r="E46" s="106"/>
      <c r="F46" s="106"/>
      <c r="G46" s="106"/>
      <c r="H46" s="107"/>
    </row>
    <row r="47" spans="1:8" x14ac:dyDescent="0.35">
      <c r="A47" s="4" t="s">
        <v>134</v>
      </c>
      <c r="B47" s="5" t="s">
        <v>73</v>
      </c>
      <c r="C47" s="108"/>
      <c r="D47" s="106"/>
      <c r="E47" s="106"/>
      <c r="F47" s="106"/>
      <c r="G47" s="106"/>
      <c r="H47" s="107"/>
    </row>
    <row r="48" spans="1:8" x14ac:dyDescent="0.35">
      <c r="A48" s="4" t="s">
        <v>226</v>
      </c>
      <c r="B48" s="31" t="s">
        <v>218</v>
      </c>
      <c r="C48" s="108"/>
      <c r="D48" s="106"/>
      <c r="E48" s="106"/>
      <c r="F48" s="106"/>
      <c r="G48" s="106"/>
      <c r="H48" s="107"/>
    </row>
    <row r="49" spans="1:9" x14ac:dyDescent="0.35">
      <c r="A49" s="4" t="s">
        <v>47</v>
      </c>
      <c r="B49" s="5" t="s">
        <v>74</v>
      </c>
      <c r="C49" s="108"/>
      <c r="D49" s="106"/>
      <c r="E49" s="106"/>
      <c r="F49" s="106"/>
      <c r="G49" s="106"/>
      <c r="H49" s="107"/>
    </row>
    <row r="50" spans="1:9" x14ac:dyDescent="0.35">
      <c r="A50" s="4" t="s">
        <v>48</v>
      </c>
      <c r="B50" s="5" t="s">
        <v>21</v>
      </c>
      <c r="C50" s="108"/>
      <c r="D50" s="106"/>
      <c r="E50" s="106"/>
      <c r="F50" s="106"/>
      <c r="G50" s="106"/>
      <c r="H50" s="107"/>
    </row>
    <row r="51" spans="1:9" x14ac:dyDescent="0.35">
      <c r="A51" s="4" t="s">
        <v>49</v>
      </c>
      <c r="B51" s="5" t="s">
        <v>22</v>
      </c>
      <c r="C51" s="108"/>
      <c r="D51" s="106"/>
      <c r="E51" s="106"/>
      <c r="F51" s="106"/>
      <c r="G51" s="106"/>
      <c r="H51" s="107"/>
    </row>
    <row r="52" spans="1:9" x14ac:dyDescent="0.35">
      <c r="A52" s="4" t="s">
        <v>50</v>
      </c>
      <c r="B52" s="5" t="s">
        <v>23</v>
      </c>
      <c r="C52" s="108"/>
      <c r="D52" s="106"/>
      <c r="E52" s="106"/>
      <c r="F52" s="106"/>
      <c r="G52" s="106"/>
      <c r="H52" s="107"/>
    </row>
    <row r="53" spans="1:9" x14ac:dyDescent="0.35">
      <c r="A53" s="4" t="s">
        <v>51</v>
      </c>
      <c r="B53" s="5" t="s">
        <v>24</v>
      </c>
      <c r="C53" s="108"/>
      <c r="D53" s="106"/>
      <c r="E53" s="106"/>
      <c r="F53" s="106"/>
      <c r="G53" s="106"/>
      <c r="H53" s="107"/>
    </row>
    <row r="54" spans="1:9" x14ac:dyDescent="0.35">
      <c r="A54" s="4" t="s">
        <v>52</v>
      </c>
      <c r="B54" s="5" t="s">
        <v>25</v>
      </c>
      <c r="C54" s="108"/>
      <c r="D54" s="106"/>
      <c r="E54" s="106"/>
      <c r="F54" s="106"/>
      <c r="G54" s="106"/>
      <c r="H54" s="107"/>
    </row>
    <row r="55" spans="1:9" x14ac:dyDescent="0.35">
      <c r="A55" s="4">
        <v>4</v>
      </c>
      <c r="B55" s="5" t="s">
        <v>26</v>
      </c>
      <c r="C55" s="109">
        <f>SUM(C57:H60,C62,C64:H77,C80,C81 )</f>
        <v>372</v>
      </c>
      <c r="D55" s="110"/>
      <c r="E55" s="110"/>
      <c r="F55" s="110"/>
      <c r="G55" s="110"/>
      <c r="H55" s="111"/>
    </row>
    <row r="56" spans="1:9" s="2" customFormat="1" x14ac:dyDescent="0.35">
      <c r="A56" s="4" t="s">
        <v>135</v>
      </c>
      <c r="B56" s="5" t="s">
        <v>86</v>
      </c>
      <c r="C56" s="108"/>
      <c r="D56" s="106"/>
      <c r="E56" s="106"/>
      <c r="F56" s="106"/>
      <c r="G56" s="106"/>
      <c r="H56" s="107"/>
      <c r="I56"/>
    </row>
    <row r="57" spans="1:9" s="2" customFormat="1" x14ac:dyDescent="0.35">
      <c r="A57" s="4" t="s">
        <v>88</v>
      </c>
      <c r="B57" s="5" t="s">
        <v>2</v>
      </c>
      <c r="C57" s="108">
        <v>107</v>
      </c>
      <c r="D57" s="106"/>
      <c r="E57" s="106"/>
      <c r="F57" s="106"/>
      <c r="G57" s="106"/>
      <c r="H57" s="107"/>
      <c r="I57"/>
    </row>
    <row r="58" spans="1:9" x14ac:dyDescent="0.35">
      <c r="A58" s="4" t="s">
        <v>89</v>
      </c>
      <c r="B58" s="5" t="s">
        <v>3</v>
      </c>
      <c r="C58" s="108"/>
      <c r="D58" s="106"/>
      <c r="E58" s="106"/>
      <c r="F58" s="106"/>
      <c r="G58" s="106"/>
      <c r="H58" s="107"/>
    </row>
    <row r="59" spans="1:9" x14ac:dyDescent="0.35">
      <c r="A59" s="4" t="s">
        <v>90</v>
      </c>
      <c r="B59" s="5" t="s">
        <v>4</v>
      </c>
      <c r="C59" s="108">
        <v>11</v>
      </c>
      <c r="D59" s="106"/>
      <c r="E59" s="106"/>
      <c r="F59" s="106"/>
      <c r="G59" s="106"/>
      <c r="H59" s="107"/>
    </row>
    <row r="60" spans="1:9" x14ac:dyDescent="0.35">
      <c r="A60" s="39" t="s">
        <v>91</v>
      </c>
      <c r="B60" s="40" t="s">
        <v>253</v>
      </c>
      <c r="C60" s="108">
        <v>10</v>
      </c>
      <c r="D60" s="106"/>
      <c r="E60" s="106"/>
      <c r="F60" s="106"/>
      <c r="G60" s="106"/>
      <c r="H60" s="107"/>
    </row>
    <row r="61" spans="1:9" x14ac:dyDescent="0.35">
      <c r="A61" s="39" t="s">
        <v>248</v>
      </c>
      <c r="B61" s="40" t="s">
        <v>249</v>
      </c>
      <c r="C61" s="108">
        <v>7</v>
      </c>
      <c r="D61" s="106"/>
      <c r="E61" s="106"/>
      <c r="F61" s="106"/>
      <c r="G61" s="106"/>
      <c r="H61" s="107"/>
    </row>
    <row r="62" spans="1:9" ht="31" x14ac:dyDescent="0.35">
      <c r="A62" s="39" t="s">
        <v>250</v>
      </c>
      <c r="B62" s="41" t="s">
        <v>251</v>
      </c>
      <c r="C62" s="108">
        <v>4</v>
      </c>
      <c r="D62" s="106"/>
      <c r="E62" s="106"/>
      <c r="F62" s="106"/>
      <c r="G62" s="106"/>
      <c r="H62" s="107"/>
    </row>
    <row r="63" spans="1:9" x14ac:dyDescent="0.35">
      <c r="A63" s="39" t="s">
        <v>252</v>
      </c>
      <c r="B63" s="43" t="s">
        <v>249</v>
      </c>
      <c r="C63" s="108">
        <v>3</v>
      </c>
      <c r="D63" s="106"/>
      <c r="E63" s="106"/>
      <c r="F63" s="106"/>
      <c r="G63" s="106"/>
      <c r="H63" s="107"/>
    </row>
    <row r="64" spans="1:9" x14ac:dyDescent="0.35">
      <c r="A64" s="39" t="s">
        <v>92</v>
      </c>
      <c r="B64" s="40" t="s">
        <v>5</v>
      </c>
      <c r="C64" s="115"/>
      <c r="D64" s="115"/>
      <c r="E64" s="115"/>
      <c r="F64" s="115"/>
      <c r="G64" s="115"/>
      <c r="H64" s="115"/>
    </row>
    <row r="65" spans="1:8" x14ac:dyDescent="0.35">
      <c r="A65" s="39" t="s">
        <v>93</v>
      </c>
      <c r="B65" s="40" t="s">
        <v>6</v>
      </c>
      <c r="C65" s="108">
        <v>12</v>
      </c>
      <c r="D65" s="106"/>
      <c r="E65" s="106"/>
      <c r="F65" s="106"/>
      <c r="G65" s="106"/>
      <c r="H65" s="107"/>
    </row>
    <row r="66" spans="1:8" x14ac:dyDescent="0.35">
      <c r="A66" s="39" t="s">
        <v>94</v>
      </c>
      <c r="B66" s="40" t="s">
        <v>7</v>
      </c>
      <c r="C66" s="108">
        <v>25</v>
      </c>
      <c r="D66" s="106"/>
      <c r="E66" s="106"/>
      <c r="F66" s="106"/>
      <c r="G66" s="106"/>
      <c r="H66" s="107"/>
    </row>
    <row r="67" spans="1:8" x14ac:dyDescent="0.35">
      <c r="A67" s="39" t="s">
        <v>136</v>
      </c>
      <c r="B67" s="40" t="s">
        <v>8</v>
      </c>
      <c r="C67" s="108">
        <v>4</v>
      </c>
      <c r="D67" s="106"/>
      <c r="E67" s="106"/>
      <c r="F67" s="106"/>
      <c r="G67" s="106"/>
      <c r="H67" s="107"/>
    </row>
    <row r="68" spans="1:8" x14ac:dyDescent="0.35">
      <c r="A68" s="39" t="s">
        <v>137</v>
      </c>
      <c r="B68" s="40" t="s">
        <v>9</v>
      </c>
      <c r="C68" s="108">
        <v>2</v>
      </c>
      <c r="D68" s="106"/>
      <c r="E68" s="106"/>
      <c r="F68" s="106"/>
      <c r="G68" s="106"/>
      <c r="H68" s="107"/>
    </row>
    <row r="69" spans="1:8" x14ac:dyDescent="0.35">
      <c r="A69" s="39" t="s">
        <v>138</v>
      </c>
      <c r="B69" s="40" t="s">
        <v>10</v>
      </c>
      <c r="C69" s="108">
        <v>35</v>
      </c>
      <c r="D69" s="106"/>
      <c r="E69" s="106"/>
      <c r="F69" s="106"/>
      <c r="G69" s="106"/>
      <c r="H69" s="107"/>
    </row>
    <row r="70" spans="1:8" x14ac:dyDescent="0.35">
      <c r="A70" s="39" t="s">
        <v>139</v>
      </c>
      <c r="B70" s="40" t="s">
        <v>11</v>
      </c>
      <c r="C70" s="108">
        <v>13</v>
      </c>
      <c r="D70" s="106"/>
      <c r="E70" s="106"/>
      <c r="F70" s="106"/>
      <c r="G70" s="106"/>
      <c r="H70" s="107"/>
    </row>
    <row r="71" spans="1:8" x14ac:dyDescent="0.35">
      <c r="A71" s="39" t="s">
        <v>140</v>
      </c>
      <c r="B71" s="40" t="s">
        <v>12</v>
      </c>
      <c r="C71" s="108">
        <v>0</v>
      </c>
      <c r="D71" s="106"/>
      <c r="E71" s="106"/>
      <c r="F71" s="106"/>
      <c r="G71" s="106"/>
      <c r="H71" s="107"/>
    </row>
    <row r="72" spans="1:8" x14ac:dyDescent="0.35">
      <c r="A72" s="39" t="s">
        <v>141</v>
      </c>
      <c r="B72" s="40" t="s">
        <v>13</v>
      </c>
      <c r="C72" s="108">
        <v>3</v>
      </c>
      <c r="D72" s="106"/>
      <c r="E72" s="106"/>
      <c r="F72" s="106"/>
      <c r="G72" s="106"/>
      <c r="H72" s="107"/>
    </row>
    <row r="73" spans="1:8" x14ac:dyDescent="0.35">
      <c r="A73" s="39" t="s">
        <v>142</v>
      </c>
      <c r="B73" s="41" t="s">
        <v>214</v>
      </c>
      <c r="C73" s="108">
        <v>1</v>
      </c>
      <c r="D73" s="106"/>
      <c r="E73" s="106"/>
      <c r="F73" s="106"/>
      <c r="G73" s="106"/>
      <c r="H73" s="107"/>
    </row>
    <row r="74" spans="1:8" x14ac:dyDescent="0.35">
      <c r="A74" s="39" t="s">
        <v>143</v>
      </c>
      <c r="B74" s="41" t="s">
        <v>215</v>
      </c>
      <c r="C74" s="108">
        <v>7</v>
      </c>
      <c r="D74" s="106"/>
      <c r="E74" s="106"/>
      <c r="F74" s="106"/>
      <c r="G74" s="106"/>
      <c r="H74" s="107"/>
    </row>
    <row r="75" spans="1:8" x14ac:dyDescent="0.35">
      <c r="A75" s="39" t="s">
        <v>227</v>
      </c>
      <c r="B75" s="41" t="s">
        <v>216</v>
      </c>
      <c r="C75" s="108"/>
      <c r="D75" s="106"/>
      <c r="E75" s="106"/>
      <c r="F75" s="106"/>
      <c r="G75" s="106"/>
      <c r="H75" s="107"/>
    </row>
    <row r="76" spans="1:8" ht="31" x14ac:dyDescent="0.35">
      <c r="A76" s="39" t="s">
        <v>228</v>
      </c>
      <c r="B76" s="41" t="s">
        <v>217</v>
      </c>
      <c r="C76" s="108">
        <v>2</v>
      </c>
      <c r="D76" s="106"/>
      <c r="E76" s="106"/>
      <c r="F76" s="106"/>
      <c r="G76" s="106"/>
      <c r="H76" s="107"/>
    </row>
    <row r="77" spans="1:8" ht="31" x14ac:dyDescent="0.35">
      <c r="A77" s="39" t="s">
        <v>229</v>
      </c>
      <c r="B77" s="41" t="s">
        <v>267</v>
      </c>
      <c r="C77" s="108">
        <v>102</v>
      </c>
      <c r="D77" s="106"/>
      <c r="E77" s="106"/>
      <c r="F77" s="106"/>
      <c r="G77" s="106"/>
      <c r="H77" s="107"/>
    </row>
    <row r="78" spans="1:8" ht="31" x14ac:dyDescent="0.35">
      <c r="A78" s="39" t="s">
        <v>254</v>
      </c>
      <c r="B78" s="41" t="s">
        <v>219</v>
      </c>
      <c r="C78" s="108">
        <v>5</v>
      </c>
      <c r="D78" s="106"/>
      <c r="E78" s="106"/>
      <c r="F78" s="106"/>
      <c r="G78" s="106"/>
      <c r="H78" s="107"/>
    </row>
    <row r="79" spans="1:8" ht="31" x14ac:dyDescent="0.35">
      <c r="A79" s="39" t="s">
        <v>255</v>
      </c>
      <c r="B79" s="41" t="s">
        <v>220</v>
      </c>
      <c r="C79" s="108">
        <v>97</v>
      </c>
      <c r="D79" s="106"/>
      <c r="E79" s="106"/>
      <c r="F79" s="106"/>
      <c r="G79" s="106"/>
      <c r="H79" s="107"/>
    </row>
    <row r="80" spans="1:8" ht="31" x14ac:dyDescent="0.35">
      <c r="A80" s="39"/>
      <c r="B80" s="41" t="s">
        <v>271</v>
      </c>
      <c r="C80" s="108"/>
      <c r="D80" s="106"/>
      <c r="E80" s="106"/>
      <c r="F80" s="106"/>
      <c r="G80" s="106"/>
      <c r="H80" s="107"/>
    </row>
    <row r="81" spans="1:10" x14ac:dyDescent="0.35">
      <c r="A81" s="39" t="s">
        <v>230</v>
      </c>
      <c r="B81" s="40" t="s">
        <v>70</v>
      </c>
      <c r="C81" s="108">
        <v>34</v>
      </c>
      <c r="D81" s="106"/>
      <c r="E81" s="106"/>
      <c r="F81" s="106"/>
      <c r="G81" s="106"/>
      <c r="H81" s="107"/>
      <c r="J81" t="s">
        <v>67</v>
      </c>
    </row>
    <row r="82" spans="1:10" x14ac:dyDescent="0.35">
      <c r="A82" s="4" t="s">
        <v>144</v>
      </c>
      <c r="B82" s="5" t="s">
        <v>75</v>
      </c>
      <c r="C82" s="109">
        <f>SUM(C83:H91)</f>
        <v>372</v>
      </c>
      <c r="D82" s="110"/>
      <c r="E82" s="110"/>
      <c r="F82" s="110"/>
      <c r="G82" s="110"/>
      <c r="H82" s="111"/>
      <c r="I82" s="10">
        <f>SUM(C83:H91)</f>
        <v>372</v>
      </c>
      <c r="J82">
        <f>C55</f>
        <v>372</v>
      </c>
    </row>
    <row r="83" spans="1:10" x14ac:dyDescent="0.35">
      <c r="A83" s="4" t="s">
        <v>145</v>
      </c>
      <c r="B83" s="5" t="s">
        <v>76</v>
      </c>
      <c r="C83" s="108">
        <v>6</v>
      </c>
      <c r="D83" s="106"/>
      <c r="E83" s="106"/>
      <c r="F83" s="106"/>
      <c r="G83" s="106"/>
      <c r="H83" s="107"/>
      <c r="I83" s="10"/>
    </row>
    <row r="84" spans="1:10" x14ac:dyDescent="0.35">
      <c r="A84" s="4" t="s">
        <v>146</v>
      </c>
      <c r="B84" s="5" t="s">
        <v>27</v>
      </c>
      <c r="C84" s="108">
        <v>13</v>
      </c>
      <c r="D84" s="106"/>
      <c r="E84" s="106"/>
      <c r="F84" s="106"/>
      <c r="G84" s="106"/>
      <c r="H84" s="107"/>
    </row>
    <row r="85" spans="1:10" x14ac:dyDescent="0.35">
      <c r="A85" s="4" t="s">
        <v>147</v>
      </c>
      <c r="B85" s="5" t="s">
        <v>28</v>
      </c>
      <c r="C85" s="108">
        <v>36</v>
      </c>
      <c r="D85" s="106"/>
      <c r="E85" s="106"/>
      <c r="F85" s="106"/>
      <c r="G85" s="106"/>
      <c r="H85" s="107"/>
    </row>
    <row r="86" spans="1:10" x14ac:dyDescent="0.35">
      <c r="A86" s="4" t="s">
        <v>148</v>
      </c>
      <c r="B86" s="5" t="s">
        <v>29</v>
      </c>
      <c r="C86" s="108">
        <v>51</v>
      </c>
      <c r="D86" s="106"/>
      <c r="E86" s="106"/>
      <c r="F86" s="106"/>
      <c r="G86" s="106"/>
      <c r="H86" s="107"/>
    </row>
    <row r="87" spans="1:10" x14ac:dyDescent="0.35">
      <c r="A87" s="4" t="s">
        <v>149</v>
      </c>
      <c r="B87" s="5" t="s">
        <v>30</v>
      </c>
      <c r="C87" s="108">
        <v>91</v>
      </c>
      <c r="D87" s="106"/>
      <c r="E87" s="106"/>
      <c r="F87" s="106"/>
      <c r="G87" s="106"/>
      <c r="H87" s="107"/>
    </row>
    <row r="88" spans="1:10" x14ac:dyDescent="0.35">
      <c r="A88" s="4" t="s">
        <v>150</v>
      </c>
      <c r="B88" s="5" t="s">
        <v>31</v>
      </c>
      <c r="C88" s="108">
        <v>132</v>
      </c>
      <c r="D88" s="106"/>
      <c r="E88" s="106"/>
      <c r="F88" s="106"/>
      <c r="G88" s="106"/>
      <c r="H88" s="107"/>
    </row>
    <row r="89" spans="1:10" x14ac:dyDescent="0.35">
      <c r="A89" s="4" t="s">
        <v>151</v>
      </c>
      <c r="B89" s="5" t="s">
        <v>32</v>
      </c>
      <c r="C89" s="108">
        <v>37</v>
      </c>
      <c r="D89" s="106"/>
      <c r="E89" s="106"/>
      <c r="F89" s="106"/>
      <c r="G89" s="106"/>
      <c r="H89" s="107"/>
    </row>
    <row r="90" spans="1:10" x14ac:dyDescent="0.35">
      <c r="A90" s="4" t="s">
        <v>152</v>
      </c>
      <c r="B90" s="5" t="s">
        <v>33</v>
      </c>
      <c r="C90" s="108">
        <v>6</v>
      </c>
      <c r="D90" s="106"/>
      <c r="E90" s="106"/>
      <c r="F90" s="106"/>
      <c r="G90" s="106"/>
      <c r="H90" s="107"/>
    </row>
    <row r="91" spans="1:10" x14ac:dyDescent="0.35">
      <c r="A91" s="4" t="s">
        <v>153</v>
      </c>
      <c r="B91" s="5" t="s">
        <v>34</v>
      </c>
      <c r="C91" s="108"/>
      <c r="D91" s="106"/>
      <c r="E91" s="106"/>
      <c r="F91" s="106"/>
      <c r="G91" s="106"/>
      <c r="H91" s="107"/>
      <c r="J91" t="s">
        <v>67</v>
      </c>
    </row>
    <row r="92" spans="1:10" x14ac:dyDescent="0.35">
      <c r="A92" s="4" t="s">
        <v>53</v>
      </c>
      <c r="B92" s="5" t="s">
        <v>77</v>
      </c>
      <c r="C92" s="109">
        <f>SUM(C93:H102)</f>
        <v>372</v>
      </c>
      <c r="D92" s="110"/>
      <c r="E92" s="110"/>
      <c r="F92" s="110"/>
      <c r="G92" s="110"/>
      <c r="H92" s="111"/>
      <c r="I92" s="10">
        <f>SUM(C93:H102)</f>
        <v>372</v>
      </c>
      <c r="J92">
        <f>J82</f>
        <v>372</v>
      </c>
    </row>
    <row r="93" spans="1:10" x14ac:dyDescent="0.35">
      <c r="A93" s="4" t="s">
        <v>154</v>
      </c>
      <c r="B93" s="18" t="s">
        <v>107</v>
      </c>
      <c r="C93" s="108"/>
      <c r="D93" s="106"/>
      <c r="E93" s="106"/>
      <c r="F93" s="106"/>
      <c r="G93" s="106"/>
      <c r="H93" s="107"/>
      <c r="I93" s="10"/>
    </row>
    <row r="94" spans="1:10" x14ac:dyDescent="0.35">
      <c r="A94" s="4" t="s">
        <v>155</v>
      </c>
      <c r="B94" s="18" t="s">
        <v>108</v>
      </c>
      <c r="C94" s="108"/>
      <c r="D94" s="106"/>
      <c r="E94" s="106"/>
      <c r="F94" s="106"/>
      <c r="G94" s="106"/>
      <c r="H94" s="107"/>
      <c r="I94" s="10"/>
    </row>
    <row r="95" spans="1:10" x14ac:dyDescent="0.35">
      <c r="A95" s="4" t="s">
        <v>156</v>
      </c>
      <c r="B95" s="18" t="s">
        <v>109</v>
      </c>
      <c r="C95" s="108"/>
      <c r="D95" s="106"/>
      <c r="E95" s="106"/>
      <c r="F95" s="106"/>
      <c r="G95" s="106"/>
      <c r="H95" s="107"/>
    </row>
    <row r="96" spans="1:10" x14ac:dyDescent="0.35">
      <c r="A96" s="4" t="s">
        <v>157</v>
      </c>
      <c r="B96" s="18" t="s">
        <v>110</v>
      </c>
      <c r="C96" s="108"/>
      <c r="D96" s="106"/>
      <c r="E96" s="106"/>
      <c r="F96" s="106"/>
      <c r="G96" s="106"/>
      <c r="H96" s="107"/>
    </row>
    <row r="97" spans="1:12" x14ac:dyDescent="0.35">
      <c r="A97" s="4" t="s">
        <v>158</v>
      </c>
      <c r="B97" s="19" t="s">
        <v>105</v>
      </c>
      <c r="C97" s="108">
        <v>3</v>
      </c>
      <c r="D97" s="106"/>
      <c r="E97" s="106"/>
      <c r="F97" s="106"/>
      <c r="G97" s="106"/>
      <c r="H97" s="107"/>
    </row>
    <row r="98" spans="1:12" x14ac:dyDescent="0.35">
      <c r="A98" s="4" t="s">
        <v>159</v>
      </c>
      <c r="B98" s="22" t="s">
        <v>35</v>
      </c>
      <c r="C98" s="108">
        <v>64</v>
      </c>
      <c r="D98" s="106"/>
      <c r="E98" s="106"/>
      <c r="F98" s="106"/>
      <c r="G98" s="106"/>
      <c r="H98" s="107"/>
    </row>
    <row r="99" spans="1:12" x14ac:dyDescent="0.35">
      <c r="A99" s="4" t="s">
        <v>160</v>
      </c>
      <c r="B99" s="22" t="s">
        <v>36</v>
      </c>
      <c r="C99" s="108">
        <v>142</v>
      </c>
      <c r="D99" s="106"/>
      <c r="E99" s="106"/>
      <c r="F99" s="106"/>
      <c r="G99" s="106"/>
      <c r="H99" s="107"/>
    </row>
    <row r="100" spans="1:12" x14ac:dyDescent="0.35">
      <c r="A100" s="4" t="s">
        <v>161</v>
      </c>
      <c r="B100" s="22" t="s">
        <v>37</v>
      </c>
      <c r="C100" s="106">
        <v>112</v>
      </c>
      <c r="D100" s="106"/>
      <c r="E100" s="106"/>
      <c r="F100" s="106"/>
      <c r="G100" s="106"/>
      <c r="H100" s="107"/>
    </row>
    <row r="101" spans="1:12" x14ac:dyDescent="0.35">
      <c r="A101" s="4" t="s">
        <v>162</v>
      </c>
      <c r="B101" s="22" t="s">
        <v>38</v>
      </c>
      <c r="C101" s="106">
        <v>41</v>
      </c>
      <c r="D101" s="106"/>
      <c r="E101" s="106"/>
      <c r="F101" s="106"/>
      <c r="G101" s="106"/>
      <c r="H101" s="107"/>
    </row>
    <row r="102" spans="1:12" x14ac:dyDescent="0.35">
      <c r="A102" s="4" t="s">
        <v>163</v>
      </c>
      <c r="B102" s="22" t="s">
        <v>39</v>
      </c>
      <c r="C102" s="106">
        <v>10</v>
      </c>
      <c r="D102" s="106"/>
      <c r="E102" s="106"/>
      <c r="F102" s="106"/>
      <c r="G102" s="106"/>
      <c r="H102" s="107"/>
    </row>
    <row r="103" spans="1:12" x14ac:dyDescent="0.35">
      <c r="A103" s="12">
        <v>5</v>
      </c>
      <c r="B103" s="5" t="s">
        <v>40</v>
      </c>
      <c r="C103" s="106"/>
      <c r="D103" s="106"/>
      <c r="E103" s="106"/>
      <c r="F103" s="106"/>
      <c r="G103" s="106"/>
      <c r="H103" s="107"/>
    </row>
    <row r="104" spans="1:12" x14ac:dyDescent="0.35">
      <c r="A104" s="12" t="s">
        <v>54</v>
      </c>
      <c r="B104" s="13" t="s">
        <v>41</v>
      </c>
      <c r="C104" s="106"/>
      <c r="D104" s="106"/>
      <c r="E104" s="106"/>
      <c r="F104" s="106"/>
      <c r="G104" s="106"/>
      <c r="H104" s="107"/>
    </row>
    <row r="105" spans="1:12" x14ac:dyDescent="0.35">
      <c r="A105" s="4">
        <v>6</v>
      </c>
      <c r="B105" s="15" t="s">
        <v>78</v>
      </c>
      <c r="C105" s="106"/>
      <c r="D105" s="106"/>
      <c r="E105" s="106"/>
      <c r="F105" s="106"/>
      <c r="G105" s="106"/>
      <c r="H105" s="107"/>
    </row>
    <row r="106" spans="1:12" x14ac:dyDescent="0.35">
      <c r="A106" s="4" t="s">
        <v>95</v>
      </c>
      <c r="B106" s="15" t="s">
        <v>79</v>
      </c>
      <c r="C106" s="106"/>
      <c r="D106" s="106"/>
      <c r="E106" s="106"/>
      <c r="F106" s="106"/>
      <c r="G106" s="106"/>
      <c r="H106" s="107"/>
    </row>
    <row r="107" spans="1:12" x14ac:dyDescent="0.35">
      <c r="A107" s="4" t="s">
        <v>164</v>
      </c>
      <c r="B107" s="15" t="s">
        <v>80</v>
      </c>
      <c r="C107" s="106"/>
      <c r="D107" s="106"/>
      <c r="E107" s="106"/>
      <c r="F107" s="106"/>
      <c r="G107" s="106"/>
      <c r="H107" s="107"/>
    </row>
    <row r="108" spans="1:12" ht="31" x14ac:dyDescent="0.35">
      <c r="A108" s="4">
        <v>7</v>
      </c>
      <c r="B108" s="15" t="s">
        <v>81</v>
      </c>
      <c r="C108" s="106"/>
      <c r="D108" s="106"/>
      <c r="E108" s="106"/>
      <c r="F108" s="106"/>
      <c r="G108" s="106"/>
      <c r="H108" s="107"/>
    </row>
    <row r="109" spans="1:12" x14ac:dyDescent="0.35">
      <c r="A109" s="4" t="s">
        <v>55</v>
      </c>
      <c r="B109" s="15" t="s">
        <v>82</v>
      </c>
      <c r="C109" s="106"/>
      <c r="D109" s="106"/>
      <c r="E109" s="106"/>
      <c r="F109" s="106"/>
      <c r="G109" s="106"/>
      <c r="H109" s="107"/>
      <c r="I109" t="s">
        <v>63</v>
      </c>
      <c r="J109" t="s">
        <v>64</v>
      </c>
      <c r="K109" t="s">
        <v>65</v>
      </c>
    </row>
    <row r="110" spans="1:12" x14ac:dyDescent="0.35">
      <c r="A110" s="4">
        <v>8</v>
      </c>
      <c r="B110" s="14" t="s">
        <v>42</v>
      </c>
      <c r="C110" s="27">
        <f>INT(I110/365)</f>
        <v>9</v>
      </c>
      <c r="D110" s="28" t="s">
        <v>57</v>
      </c>
      <c r="E110" s="28">
        <f>INT((I110-C110*365)/30.42)</f>
        <v>2</v>
      </c>
      <c r="F110" s="28" t="s">
        <v>58</v>
      </c>
      <c r="G110" s="28">
        <f>ABS(INT(I110-C110*365-E110*30.42))</f>
        <v>4</v>
      </c>
      <c r="H110" s="29" t="s">
        <v>59</v>
      </c>
      <c r="I110">
        <f>K110/J110</f>
        <v>3350.5946236559139</v>
      </c>
      <c r="J110">
        <f>SUM(J113:J116,J118,J120:J135)</f>
        <v>372</v>
      </c>
      <c r="K110">
        <f>SUM(K113:K116,K118,K120:K135)</f>
        <v>1246421.2</v>
      </c>
      <c r="L110">
        <f>SUM(K113:K116,K118,K120:K135)</f>
        <v>1246421.2</v>
      </c>
    </row>
    <row r="111" spans="1:12" x14ac:dyDescent="0.35">
      <c r="A111" s="4">
        <v>9</v>
      </c>
      <c r="B111" s="5" t="s">
        <v>83</v>
      </c>
      <c r="C111" s="6"/>
      <c r="D111" s="7"/>
      <c r="E111" s="7"/>
      <c r="F111" s="7"/>
      <c r="G111" s="7"/>
      <c r="H111" s="8"/>
    </row>
    <row r="112" spans="1:12" x14ac:dyDescent="0.35">
      <c r="A112" s="4" t="s">
        <v>165</v>
      </c>
      <c r="B112" s="5" t="s">
        <v>84</v>
      </c>
      <c r="C112" s="6"/>
      <c r="D112" s="7"/>
      <c r="E112" s="7"/>
      <c r="F112" s="7"/>
      <c r="G112" s="7"/>
      <c r="H112" s="8"/>
    </row>
    <row r="113" spans="1:11" x14ac:dyDescent="0.35">
      <c r="A113" s="4" t="s">
        <v>166</v>
      </c>
      <c r="B113" s="5" t="s">
        <v>2</v>
      </c>
      <c r="C113" s="6">
        <v>12</v>
      </c>
      <c r="D113" s="7" t="s">
        <v>57</v>
      </c>
      <c r="E113" s="7">
        <v>10</v>
      </c>
      <c r="F113" s="7" t="s">
        <v>58</v>
      </c>
      <c r="G113" s="7">
        <v>19</v>
      </c>
      <c r="H113" s="8" t="s">
        <v>59</v>
      </c>
      <c r="I113">
        <f>(C113*365)+(E113*30.42)+G113</f>
        <v>4703.2</v>
      </c>
      <c r="J113">
        <f t="shared" ref="J113:J133" si="0">C57</f>
        <v>107</v>
      </c>
      <c r="K113">
        <f>I113*J113</f>
        <v>503242.39999999997</v>
      </c>
    </row>
    <row r="114" spans="1:11" x14ac:dyDescent="0.35">
      <c r="A114" s="4" t="s">
        <v>167</v>
      </c>
      <c r="B114" s="5" t="s">
        <v>3</v>
      </c>
      <c r="C114" s="6"/>
      <c r="D114" s="7" t="s">
        <v>57</v>
      </c>
      <c r="E114" s="7"/>
      <c r="F114" s="7" t="s">
        <v>58</v>
      </c>
      <c r="G114" s="7"/>
      <c r="H114" s="8" t="s">
        <v>59</v>
      </c>
      <c r="I114">
        <f t="shared" ref="I114:I135" si="1">(C114*365)+(E114*30.42)+G114</f>
        <v>0</v>
      </c>
      <c r="J114">
        <f t="shared" si="0"/>
        <v>0</v>
      </c>
      <c r="K114">
        <f t="shared" ref="K114:K135" si="2">I114*J114</f>
        <v>0</v>
      </c>
    </row>
    <row r="115" spans="1:11" x14ac:dyDescent="0.35">
      <c r="A115" s="4" t="s">
        <v>168</v>
      </c>
      <c r="B115" s="5" t="s">
        <v>4</v>
      </c>
      <c r="C115" s="6">
        <v>4</v>
      </c>
      <c r="D115" s="7" t="s">
        <v>57</v>
      </c>
      <c r="E115" s="7">
        <v>7</v>
      </c>
      <c r="F115" s="7" t="s">
        <v>58</v>
      </c>
      <c r="G115" s="7">
        <v>25</v>
      </c>
      <c r="H115" s="8" t="s">
        <v>59</v>
      </c>
      <c r="I115">
        <f t="shared" si="1"/>
        <v>1697.94</v>
      </c>
      <c r="J115">
        <f t="shared" si="0"/>
        <v>11</v>
      </c>
      <c r="K115">
        <f t="shared" si="2"/>
        <v>18677.34</v>
      </c>
    </row>
    <row r="116" spans="1:11" x14ac:dyDescent="0.35">
      <c r="A116" s="4" t="s">
        <v>169</v>
      </c>
      <c r="B116" s="5" t="s">
        <v>256</v>
      </c>
      <c r="C116" s="6">
        <v>7</v>
      </c>
      <c r="D116" s="7" t="s">
        <v>57</v>
      </c>
      <c r="E116" s="7">
        <v>2</v>
      </c>
      <c r="F116" s="7" t="s">
        <v>58</v>
      </c>
      <c r="G116" s="7"/>
      <c r="H116" s="8" t="s">
        <v>59</v>
      </c>
      <c r="I116">
        <f t="shared" si="1"/>
        <v>2615.84</v>
      </c>
      <c r="J116">
        <f t="shared" si="0"/>
        <v>10</v>
      </c>
      <c r="K116">
        <f t="shared" si="2"/>
        <v>26158.400000000001</v>
      </c>
    </row>
    <row r="117" spans="1:11" x14ac:dyDescent="0.35">
      <c r="A117" s="39" t="s">
        <v>257</v>
      </c>
      <c r="B117" s="5" t="s">
        <v>258</v>
      </c>
      <c r="C117" s="6">
        <v>10</v>
      </c>
      <c r="D117" s="7" t="s">
        <v>57</v>
      </c>
      <c r="E117" s="7"/>
      <c r="F117" s="7" t="s">
        <v>58</v>
      </c>
      <c r="G117" s="7">
        <v>4</v>
      </c>
      <c r="H117" s="8" t="s">
        <v>59</v>
      </c>
      <c r="I117">
        <f t="shared" si="1"/>
        <v>3654</v>
      </c>
      <c r="J117">
        <f t="shared" si="0"/>
        <v>7</v>
      </c>
      <c r="K117">
        <f t="shared" si="2"/>
        <v>25578</v>
      </c>
    </row>
    <row r="118" spans="1:11" ht="31" x14ac:dyDescent="0.35">
      <c r="A118" s="39" t="s">
        <v>170</v>
      </c>
      <c r="B118" s="41" t="s">
        <v>251</v>
      </c>
      <c r="C118" s="6">
        <v>4</v>
      </c>
      <c r="D118" s="7" t="s">
        <v>57</v>
      </c>
      <c r="E118" s="7">
        <v>6</v>
      </c>
      <c r="F118" s="7" t="s">
        <v>58</v>
      </c>
      <c r="G118" s="7"/>
      <c r="H118" s="8" t="s">
        <v>59</v>
      </c>
      <c r="I118">
        <f t="shared" si="1"/>
        <v>1642.52</v>
      </c>
      <c r="J118">
        <f t="shared" si="0"/>
        <v>4</v>
      </c>
      <c r="K118">
        <f t="shared" si="2"/>
        <v>6570.08</v>
      </c>
    </row>
    <row r="119" spans="1:11" x14ac:dyDescent="0.35">
      <c r="A119" s="39" t="s">
        <v>259</v>
      </c>
      <c r="B119" s="41" t="s">
        <v>260</v>
      </c>
      <c r="C119" s="6">
        <v>8</v>
      </c>
      <c r="D119" s="7" t="s">
        <v>57</v>
      </c>
      <c r="E119" s="7">
        <v>8</v>
      </c>
      <c r="F119" s="7" t="s">
        <v>58</v>
      </c>
      <c r="G119" s="7"/>
      <c r="H119" s="8" t="s">
        <v>59</v>
      </c>
      <c r="I119">
        <f t="shared" si="1"/>
        <v>3163.36</v>
      </c>
      <c r="J119">
        <f t="shared" si="0"/>
        <v>3</v>
      </c>
      <c r="K119">
        <f t="shared" si="2"/>
        <v>9490.08</v>
      </c>
    </row>
    <row r="120" spans="1:11" x14ac:dyDescent="0.35">
      <c r="A120" s="39" t="s">
        <v>171</v>
      </c>
      <c r="B120" s="40" t="s">
        <v>5</v>
      </c>
      <c r="C120" s="6"/>
      <c r="D120" s="7" t="s">
        <v>57</v>
      </c>
      <c r="E120" s="7"/>
      <c r="F120" s="7" t="s">
        <v>58</v>
      </c>
      <c r="G120" s="7"/>
      <c r="H120" s="8" t="s">
        <v>59</v>
      </c>
      <c r="I120">
        <f t="shared" si="1"/>
        <v>0</v>
      </c>
      <c r="J120">
        <f t="shared" si="0"/>
        <v>0</v>
      </c>
      <c r="K120">
        <f t="shared" si="2"/>
        <v>0</v>
      </c>
    </row>
    <row r="121" spans="1:11" x14ac:dyDescent="0.35">
      <c r="A121" s="39" t="s">
        <v>172</v>
      </c>
      <c r="B121" s="40" t="s">
        <v>6</v>
      </c>
      <c r="C121" s="6">
        <v>3</v>
      </c>
      <c r="D121" s="7" t="s">
        <v>57</v>
      </c>
      <c r="E121" s="7">
        <v>5</v>
      </c>
      <c r="F121" s="7" t="s">
        <v>58</v>
      </c>
      <c r="G121" s="7">
        <v>8</v>
      </c>
      <c r="H121" s="8" t="s">
        <v>59</v>
      </c>
      <c r="I121">
        <f t="shared" si="1"/>
        <v>1255.0999999999999</v>
      </c>
      <c r="J121">
        <f t="shared" si="0"/>
        <v>12</v>
      </c>
      <c r="K121">
        <f t="shared" si="2"/>
        <v>15061.199999999999</v>
      </c>
    </row>
    <row r="122" spans="1:11" s="2" customFormat="1" x14ac:dyDescent="0.35">
      <c r="A122" s="39" t="s">
        <v>173</v>
      </c>
      <c r="B122" s="40" t="s">
        <v>7</v>
      </c>
      <c r="C122" s="6">
        <v>2</v>
      </c>
      <c r="D122" s="7" t="s">
        <v>57</v>
      </c>
      <c r="E122" s="7">
        <v>7</v>
      </c>
      <c r="F122" s="7" t="s">
        <v>58</v>
      </c>
      <c r="G122" s="7">
        <v>7</v>
      </c>
      <c r="H122" s="8" t="s">
        <v>59</v>
      </c>
      <c r="I122">
        <f t="shared" si="1"/>
        <v>949.94</v>
      </c>
      <c r="J122">
        <f t="shared" si="0"/>
        <v>25</v>
      </c>
      <c r="K122">
        <f t="shared" si="2"/>
        <v>23748.5</v>
      </c>
    </row>
    <row r="123" spans="1:11" x14ac:dyDescent="0.35">
      <c r="A123" s="39" t="s">
        <v>174</v>
      </c>
      <c r="B123" s="40" t="s">
        <v>8</v>
      </c>
      <c r="C123" s="6">
        <v>6</v>
      </c>
      <c r="D123" s="7" t="s">
        <v>57</v>
      </c>
      <c r="E123" s="7">
        <v>3</v>
      </c>
      <c r="F123" s="7" t="s">
        <v>58</v>
      </c>
      <c r="G123" s="7"/>
      <c r="H123" s="8" t="s">
        <v>59</v>
      </c>
      <c r="I123">
        <f t="shared" si="1"/>
        <v>2281.2600000000002</v>
      </c>
      <c r="J123">
        <f t="shared" si="0"/>
        <v>4</v>
      </c>
      <c r="K123">
        <f t="shared" si="2"/>
        <v>9125.0400000000009</v>
      </c>
    </row>
    <row r="124" spans="1:11" x14ac:dyDescent="0.35">
      <c r="A124" s="39" t="s">
        <v>175</v>
      </c>
      <c r="B124" s="40" t="s">
        <v>9</v>
      </c>
      <c r="C124" s="6">
        <v>4</v>
      </c>
      <c r="D124" s="7" t="s">
        <v>57</v>
      </c>
      <c r="E124" s="7">
        <v>6</v>
      </c>
      <c r="F124" s="7" t="s">
        <v>58</v>
      </c>
      <c r="G124" s="7"/>
      <c r="H124" s="8" t="s">
        <v>59</v>
      </c>
      <c r="I124">
        <f t="shared" si="1"/>
        <v>1642.52</v>
      </c>
      <c r="J124">
        <f t="shared" si="0"/>
        <v>2</v>
      </c>
      <c r="K124">
        <f t="shared" si="2"/>
        <v>3285.04</v>
      </c>
    </row>
    <row r="125" spans="1:11" x14ac:dyDescent="0.35">
      <c r="A125" s="39" t="s">
        <v>176</v>
      </c>
      <c r="B125" s="40" t="s">
        <v>10</v>
      </c>
      <c r="C125" s="6">
        <v>6</v>
      </c>
      <c r="D125" s="7" t="s">
        <v>57</v>
      </c>
      <c r="E125" s="7">
        <v>8</v>
      </c>
      <c r="F125" s="7" t="s">
        <v>58</v>
      </c>
      <c r="G125" s="7">
        <v>10</v>
      </c>
      <c r="H125" s="8" t="s">
        <v>59</v>
      </c>
      <c r="I125">
        <f t="shared" si="1"/>
        <v>2443.36</v>
      </c>
      <c r="J125">
        <f t="shared" si="0"/>
        <v>35</v>
      </c>
      <c r="K125">
        <f t="shared" si="2"/>
        <v>85517.6</v>
      </c>
    </row>
    <row r="126" spans="1:11" x14ac:dyDescent="0.35">
      <c r="A126" s="39" t="s">
        <v>177</v>
      </c>
      <c r="B126" s="40" t="s">
        <v>11</v>
      </c>
      <c r="C126" s="6">
        <v>11</v>
      </c>
      <c r="D126" s="7" t="s">
        <v>57</v>
      </c>
      <c r="E126" s="7">
        <v>7</v>
      </c>
      <c r="F126" s="7" t="s">
        <v>58</v>
      </c>
      <c r="G126" s="7">
        <v>20</v>
      </c>
      <c r="H126" s="8" t="s">
        <v>59</v>
      </c>
      <c r="I126">
        <f t="shared" si="1"/>
        <v>4247.9399999999996</v>
      </c>
      <c r="J126">
        <f t="shared" si="0"/>
        <v>13</v>
      </c>
      <c r="K126">
        <f t="shared" si="2"/>
        <v>55223.219999999994</v>
      </c>
    </row>
    <row r="127" spans="1:11" x14ac:dyDescent="0.35">
      <c r="A127" s="39" t="s">
        <v>178</v>
      </c>
      <c r="B127" s="40" t="s">
        <v>12</v>
      </c>
      <c r="C127" s="6"/>
      <c r="D127" s="7" t="s">
        <v>57</v>
      </c>
      <c r="E127" s="7"/>
      <c r="F127" s="7" t="s">
        <v>58</v>
      </c>
      <c r="G127" s="7"/>
      <c r="H127" s="8" t="s">
        <v>59</v>
      </c>
      <c r="I127">
        <f t="shared" si="1"/>
        <v>0</v>
      </c>
      <c r="J127">
        <f t="shared" si="0"/>
        <v>0</v>
      </c>
      <c r="K127">
        <f t="shared" si="2"/>
        <v>0</v>
      </c>
    </row>
    <row r="128" spans="1:11" x14ac:dyDescent="0.35">
      <c r="A128" s="39" t="s">
        <v>179</v>
      </c>
      <c r="B128" s="40" t="s">
        <v>13</v>
      </c>
      <c r="C128" s="6">
        <v>4</v>
      </c>
      <c r="D128" s="7" t="s">
        <v>57</v>
      </c>
      <c r="E128" s="7"/>
      <c r="F128" s="7" t="s">
        <v>58</v>
      </c>
      <c r="G128" s="7"/>
      <c r="H128" s="8" t="s">
        <v>59</v>
      </c>
      <c r="I128">
        <f t="shared" si="1"/>
        <v>1460</v>
      </c>
      <c r="J128">
        <f t="shared" si="0"/>
        <v>3</v>
      </c>
      <c r="K128">
        <f t="shared" si="2"/>
        <v>4380</v>
      </c>
    </row>
    <row r="129" spans="1:12" x14ac:dyDescent="0.35">
      <c r="A129" s="39" t="s">
        <v>180</v>
      </c>
      <c r="B129" s="41" t="s">
        <v>214</v>
      </c>
      <c r="C129" s="6">
        <v>2</v>
      </c>
      <c r="D129" s="7" t="s">
        <v>57</v>
      </c>
      <c r="E129" s="7">
        <v>4</v>
      </c>
      <c r="F129" s="7" t="s">
        <v>58</v>
      </c>
      <c r="G129" s="7"/>
      <c r="H129" s="8" t="s">
        <v>59</v>
      </c>
      <c r="I129">
        <f t="shared" si="1"/>
        <v>851.68000000000006</v>
      </c>
      <c r="J129">
        <f t="shared" si="0"/>
        <v>1</v>
      </c>
      <c r="K129">
        <f t="shared" si="2"/>
        <v>851.68000000000006</v>
      </c>
    </row>
    <row r="130" spans="1:12" x14ac:dyDescent="0.35">
      <c r="A130" s="39" t="s">
        <v>181</v>
      </c>
      <c r="B130" s="41" t="s">
        <v>215</v>
      </c>
      <c r="C130" s="6">
        <v>5</v>
      </c>
      <c r="D130" s="7" t="s">
        <v>57</v>
      </c>
      <c r="E130" s="7">
        <v>5</v>
      </c>
      <c r="F130" s="7" t="s">
        <v>58</v>
      </c>
      <c r="G130" s="7">
        <v>17</v>
      </c>
      <c r="H130" s="8" t="s">
        <v>59</v>
      </c>
      <c r="I130">
        <f t="shared" si="1"/>
        <v>1994.1</v>
      </c>
      <c r="J130">
        <f t="shared" si="0"/>
        <v>7</v>
      </c>
      <c r="K130">
        <f t="shared" si="2"/>
        <v>13958.699999999999</v>
      </c>
    </row>
    <row r="131" spans="1:12" x14ac:dyDescent="0.35">
      <c r="A131" s="39" t="s">
        <v>231</v>
      </c>
      <c r="B131" s="41" t="s">
        <v>216</v>
      </c>
      <c r="C131" s="6"/>
      <c r="D131" s="7" t="s">
        <v>57</v>
      </c>
      <c r="E131" s="7"/>
      <c r="F131" s="7" t="s">
        <v>58</v>
      </c>
      <c r="G131" s="7"/>
      <c r="H131" s="8" t="s">
        <v>59</v>
      </c>
      <c r="I131">
        <f t="shared" si="1"/>
        <v>0</v>
      </c>
      <c r="J131">
        <f t="shared" si="0"/>
        <v>0</v>
      </c>
      <c r="K131">
        <f t="shared" si="2"/>
        <v>0</v>
      </c>
    </row>
    <row r="132" spans="1:12" ht="31" x14ac:dyDescent="0.35">
      <c r="A132" s="39" t="s">
        <v>232</v>
      </c>
      <c r="B132" s="41" t="s">
        <v>217</v>
      </c>
      <c r="C132" s="6">
        <v>5</v>
      </c>
      <c r="D132" s="7" t="s">
        <v>57</v>
      </c>
      <c r="E132" s="7">
        <v>3</v>
      </c>
      <c r="F132" s="7" t="s">
        <v>58</v>
      </c>
      <c r="G132" s="7"/>
      <c r="H132" s="8" t="s">
        <v>59</v>
      </c>
      <c r="I132">
        <f t="shared" si="1"/>
        <v>1916.26</v>
      </c>
      <c r="J132">
        <f t="shared" si="0"/>
        <v>2</v>
      </c>
      <c r="K132">
        <f t="shared" si="2"/>
        <v>3832.52</v>
      </c>
    </row>
    <row r="133" spans="1:12" ht="31" x14ac:dyDescent="0.35">
      <c r="A133" s="39" t="s">
        <v>233</v>
      </c>
      <c r="B133" s="41" t="s">
        <v>69</v>
      </c>
      <c r="C133" s="6">
        <v>11</v>
      </c>
      <c r="D133" s="7" t="s">
        <v>57</v>
      </c>
      <c r="E133" s="7">
        <v>10</v>
      </c>
      <c r="F133" s="7" t="s">
        <v>58</v>
      </c>
      <c r="G133" s="7"/>
      <c r="H133" s="8" t="s">
        <v>59</v>
      </c>
      <c r="I133">
        <f t="shared" si="1"/>
        <v>4319.2</v>
      </c>
      <c r="J133">
        <f t="shared" si="0"/>
        <v>102</v>
      </c>
      <c r="K133">
        <f t="shared" si="2"/>
        <v>440558.39999999997</v>
      </c>
    </row>
    <row r="134" spans="1:12" ht="31" x14ac:dyDescent="0.35">
      <c r="A134" s="39"/>
      <c r="B134" s="41" t="s">
        <v>271</v>
      </c>
      <c r="C134" s="6"/>
      <c r="D134" s="7" t="s">
        <v>57</v>
      </c>
      <c r="E134" s="7"/>
      <c r="F134" s="7" t="s">
        <v>58</v>
      </c>
      <c r="G134" s="7"/>
      <c r="H134" s="8" t="s">
        <v>59</v>
      </c>
      <c r="I134">
        <f t="shared" ref="I134" si="3">(C134*365)+(E134*30.42)+G134</f>
        <v>0</v>
      </c>
      <c r="J134">
        <f>C80</f>
        <v>0</v>
      </c>
      <c r="K134">
        <f t="shared" ref="K134" si="4">I134*J134</f>
        <v>0</v>
      </c>
    </row>
    <row r="135" spans="1:12" x14ac:dyDescent="0.35">
      <c r="A135" s="39" t="s">
        <v>234</v>
      </c>
      <c r="B135" s="40" t="s">
        <v>70</v>
      </c>
      <c r="C135" s="6">
        <v>2</v>
      </c>
      <c r="D135" s="7" t="s">
        <v>57</v>
      </c>
      <c r="E135" s="7">
        <v>11</v>
      </c>
      <c r="F135" s="7" t="s">
        <v>58</v>
      </c>
      <c r="G135" s="7">
        <v>1</v>
      </c>
      <c r="H135" s="8" t="s">
        <v>59</v>
      </c>
      <c r="I135">
        <f t="shared" si="1"/>
        <v>1065.6199999999999</v>
      </c>
      <c r="J135">
        <f t="shared" ref="J135" si="5">C81</f>
        <v>34</v>
      </c>
      <c r="K135">
        <f t="shared" si="2"/>
        <v>36231.079999999994</v>
      </c>
    </row>
    <row r="136" spans="1:12" x14ac:dyDescent="0.35">
      <c r="A136" s="4">
        <v>10</v>
      </c>
      <c r="B136" s="5" t="s">
        <v>43</v>
      </c>
      <c r="C136" s="27">
        <f>INT(I136/365)</f>
        <v>0</v>
      </c>
      <c r="D136" s="28" t="s">
        <v>57</v>
      </c>
      <c r="E136" s="28">
        <f>INT((I136-C136*365)/30.42)</f>
        <v>9</v>
      </c>
      <c r="F136" s="28" t="s">
        <v>58</v>
      </c>
      <c r="G136" s="28">
        <f>ABS(INT(I136-C136*365-E136*30.42))</f>
        <v>10</v>
      </c>
      <c r="H136" s="29" t="s">
        <v>59</v>
      </c>
      <c r="I136">
        <f>K136/J136</f>
        <v>284.70053763440859</v>
      </c>
      <c r="J136">
        <f>SUM(J138:J146)</f>
        <v>372</v>
      </c>
      <c r="K136">
        <f>SUM(K138:K146)</f>
        <v>105908.6</v>
      </c>
      <c r="L136">
        <f>SUM(K138:K146)</f>
        <v>105908.6</v>
      </c>
    </row>
    <row r="137" spans="1:12" x14ac:dyDescent="0.35">
      <c r="A137" s="4" t="s">
        <v>56</v>
      </c>
      <c r="B137" s="5" t="s">
        <v>84</v>
      </c>
      <c r="C137" s="6"/>
      <c r="D137" s="7"/>
      <c r="E137" s="7"/>
      <c r="F137" s="7"/>
      <c r="G137" s="7"/>
      <c r="H137" s="8"/>
    </row>
    <row r="138" spans="1:12" x14ac:dyDescent="0.35">
      <c r="A138" s="4" t="s">
        <v>85</v>
      </c>
      <c r="B138" s="5" t="s">
        <v>2</v>
      </c>
      <c r="C138" s="6">
        <v>1</v>
      </c>
      <c r="D138" s="7" t="s">
        <v>57</v>
      </c>
      <c r="E138" s="7"/>
      <c r="F138" s="7" t="s">
        <v>58</v>
      </c>
      <c r="G138" s="7">
        <v>12</v>
      </c>
      <c r="H138" s="8" t="s">
        <v>59</v>
      </c>
      <c r="I138">
        <f>(C138*365)+(E138*30.42)+G138</f>
        <v>377</v>
      </c>
      <c r="J138">
        <f>J113</f>
        <v>107</v>
      </c>
      <c r="K138">
        <f>I138*J138</f>
        <v>40339</v>
      </c>
    </row>
    <row r="139" spans="1:12" x14ac:dyDescent="0.35">
      <c r="A139" s="4" t="s">
        <v>96</v>
      </c>
      <c r="B139" s="5" t="s">
        <v>3</v>
      </c>
      <c r="C139" s="6"/>
      <c r="D139" s="7" t="s">
        <v>57</v>
      </c>
      <c r="E139" s="7"/>
      <c r="F139" s="7" t="s">
        <v>58</v>
      </c>
      <c r="G139" s="7"/>
      <c r="H139" s="8" t="s">
        <v>59</v>
      </c>
      <c r="I139">
        <f t="shared" ref="I139:I146" si="6">(C139*365)+(E139*30.42)+G139</f>
        <v>0</v>
      </c>
      <c r="J139">
        <f>J114</f>
        <v>0</v>
      </c>
      <c r="K139">
        <f>I139*J139</f>
        <v>0</v>
      </c>
    </row>
    <row r="140" spans="1:12" x14ac:dyDescent="0.35">
      <c r="A140" s="4" t="s">
        <v>97</v>
      </c>
      <c r="B140" s="5" t="s">
        <v>4</v>
      </c>
      <c r="C140" s="6"/>
      <c r="D140" s="7" t="s">
        <v>57</v>
      </c>
      <c r="E140" s="7">
        <v>8</v>
      </c>
      <c r="F140" s="7" t="s">
        <v>58</v>
      </c>
      <c r="G140" s="7">
        <v>13</v>
      </c>
      <c r="H140" s="8" t="s">
        <v>59</v>
      </c>
      <c r="I140">
        <f t="shared" si="6"/>
        <v>256.36</v>
      </c>
      <c r="J140">
        <f>J115</f>
        <v>11</v>
      </c>
      <c r="K140">
        <f t="shared" ref="K140:K146" si="7">I140*J140</f>
        <v>2819.96</v>
      </c>
    </row>
    <row r="141" spans="1:12" x14ac:dyDescent="0.35">
      <c r="A141" s="4" t="s">
        <v>98</v>
      </c>
      <c r="B141" s="5" t="s">
        <v>261</v>
      </c>
      <c r="C141" s="6"/>
      <c r="D141" s="7" t="s">
        <v>57</v>
      </c>
      <c r="E141" s="7">
        <v>8</v>
      </c>
      <c r="F141" s="7" t="s">
        <v>58</v>
      </c>
      <c r="G141" s="7">
        <v>11</v>
      </c>
      <c r="H141" s="8" t="s">
        <v>59</v>
      </c>
      <c r="I141">
        <f t="shared" si="6"/>
        <v>254.36</v>
      </c>
      <c r="J141">
        <f>J116</f>
        <v>10</v>
      </c>
      <c r="K141">
        <f t="shared" si="7"/>
        <v>2543.6000000000004</v>
      </c>
    </row>
    <row r="142" spans="1:12" ht="31" x14ac:dyDescent="0.35">
      <c r="A142" s="4" t="s">
        <v>99</v>
      </c>
      <c r="B142" s="11" t="s">
        <v>106</v>
      </c>
      <c r="C142" s="6"/>
      <c r="D142" s="7" t="s">
        <v>57</v>
      </c>
      <c r="E142" s="7">
        <v>4</v>
      </c>
      <c r="F142" s="7" t="s">
        <v>58</v>
      </c>
      <c r="G142" s="7">
        <v>5</v>
      </c>
      <c r="H142" s="8" t="s">
        <v>59</v>
      </c>
      <c r="I142">
        <f t="shared" si="6"/>
        <v>126.68</v>
      </c>
      <c r="J142">
        <f>J118</f>
        <v>4</v>
      </c>
      <c r="K142">
        <f t="shared" si="7"/>
        <v>506.72</v>
      </c>
    </row>
    <row r="143" spans="1:12" x14ac:dyDescent="0.35">
      <c r="A143" s="4" t="s">
        <v>100</v>
      </c>
      <c r="B143" s="5" t="s">
        <v>5</v>
      </c>
      <c r="C143" s="6"/>
      <c r="D143" s="7" t="s">
        <v>57</v>
      </c>
      <c r="E143" s="7"/>
      <c r="F143" s="7" t="s">
        <v>58</v>
      </c>
      <c r="G143" s="7"/>
      <c r="H143" s="8" t="s">
        <v>59</v>
      </c>
      <c r="I143">
        <f t="shared" si="6"/>
        <v>0</v>
      </c>
      <c r="J143">
        <f>J120</f>
        <v>0</v>
      </c>
      <c r="K143">
        <f t="shared" si="7"/>
        <v>0</v>
      </c>
    </row>
    <row r="144" spans="1:12" x14ac:dyDescent="0.35">
      <c r="A144" s="4" t="s">
        <v>101</v>
      </c>
      <c r="B144" s="5" t="s">
        <v>6</v>
      </c>
      <c r="C144" s="6"/>
      <c r="D144" s="7" t="s">
        <v>57</v>
      </c>
      <c r="E144" s="7">
        <v>6</v>
      </c>
      <c r="F144" s="7" t="s">
        <v>58</v>
      </c>
      <c r="G144" s="7">
        <v>27</v>
      </c>
      <c r="H144" s="8" t="s">
        <v>59</v>
      </c>
      <c r="I144">
        <f t="shared" si="6"/>
        <v>209.52</v>
      </c>
      <c r="J144">
        <f>J121</f>
        <v>12</v>
      </c>
      <c r="K144">
        <f t="shared" si="7"/>
        <v>2514.2400000000002</v>
      </c>
    </row>
    <row r="145" spans="1:12" x14ac:dyDescent="0.35">
      <c r="A145" s="4" t="s">
        <v>102</v>
      </c>
      <c r="B145" s="5" t="s">
        <v>7</v>
      </c>
      <c r="C145" s="6"/>
      <c r="D145" s="7" t="s">
        <v>57</v>
      </c>
      <c r="E145" s="7">
        <v>2</v>
      </c>
      <c r="F145" s="7" t="s">
        <v>58</v>
      </c>
      <c r="G145" s="7">
        <v>15</v>
      </c>
      <c r="H145" s="8" t="s">
        <v>59</v>
      </c>
      <c r="I145">
        <f t="shared" si="6"/>
        <v>75.84</v>
      </c>
      <c r="J145">
        <f>J122</f>
        <v>25</v>
      </c>
      <c r="K145">
        <f t="shared" si="7"/>
        <v>1896</v>
      </c>
    </row>
    <row r="146" spans="1:12" x14ac:dyDescent="0.35">
      <c r="A146" s="4" t="s">
        <v>103</v>
      </c>
      <c r="B146" s="5" t="s">
        <v>70</v>
      </c>
      <c r="C146" s="6"/>
      <c r="D146" s="7" t="s">
        <v>57</v>
      </c>
      <c r="E146" s="7">
        <v>8</v>
      </c>
      <c r="F146" s="7" t="s">
        <v>58</v>
      </c>
      <c r="G146" s="7">
        <v>29</v>
      </c>
      <c r="H146" s="8" t="s">
        <v>59</v>
      </c>
      <c r="I146">
        <f t="shared" si="6"/>
        <v>272.36</v>
      </c>
      <c r="J146">
        <f>SUM(J123:J135)</f>
        <v>203</v>
      </c>
      <c r="K146">
        <f t="shared" si="7"/>
        <v>55289.08</v>
      </c>
    </row>
    <row r="147" spans="1:12" x14ac:dyDescent="0.35">
      <c r="A147" s="4">
        <v>11</v>
      </c>
      <c r="B147" s="5" t="s">
        <v>44</v>
      </c>
      <c r="C147" s="108">
        <v>386</v>
      </c>
      <c r="D147" s="106"/>
      <c r="E147" s="106"/>
      <c r="F147" s="106"/>
      <c r="G147" s="106"/>
      <c r="H147" s="107"/>
    </row>
    <row r="148" spans="1:12" x14ac:dyDescent="0.35">
      <c r="A148" s="4">
        <v>12</v>
      </c>
      <c r="B148" s="5" t="s">
        <v>45</v>
      </c>
      <c r="C148" s="27">
        <f>INT(I148/365)</f>
        <v>4</v>
      </c>
      <c r="D148" s="28" t="s">
        <v>57</v>
      </c>
      <c r="E148" s="28">
        <f>INT((I148-C148*365)/30.42)</f>
        <v>0</v>
      </c>
      <c r="F148" s="28" t="s">
        <v>58</v>
      </c>
      <c r="G148" s="28">
        <f>ABS(INT(I148-C148*365-E148*30.42))</f>
        <v>4</v>
      </c>
      <c r="H148" s="29" t="s">
        <v>59</v>
      </c>
      <c r="I148">
        <f>K148/J148</f>
        <v>1464.1849142857143</v>
      </c>
      <c r="J148">
        <f>SUM(J150:J153,J155,J157:J172)</f>
        <v>175</v>
      </c>
      <c r="K148">
        <f>SUM(K150:K153,K155,K157:K172)</f>
        <v>256232.36</v>
      </c>
      <c r="L148">
        <f>SUM(K150:K172)</f>
        <v>267516.17999999993</v>
      </c>
    </row>
    <row r="149" spans="1:12" x14ac:dyDescent="0.35">
      <c r="A149" s="4" t="s">
        <v>182</v>
      </c>
      <c r="B149" s="5" t="s">
        <v>84</v>
      </c>
      <c r="C149" s="6"/>
      <c r="D149" s="7"/>
      <c r="E149" s="7"/>
      <c r="F149" s="7"/>
      <c r="G149" s="7"/>
      <c r="H149" s="8"/>
    </row>
    <row r="150" spans="1:12" x14ac:dyDescent="0.35">
      <c r="A150" s="4" t="s">
        <v>183</v>
      </c>
      <c r="B150" s="5" t="s">
        <v>2</v>
      </c>
      <c r="C150" s="6">
        <v>8</v>
      </c>
      <c r="D150" s="7" t="s">
        <v>57</v>
      </c>
      <c r="E150" s="7">
        <v>7</v>
      </c>
      <c r="F150" s="7" t="s">
        <v>58</v>
      </c>
      <c r="G150" s="7">
        <v>18</v>
      </c>
      <c r="H150" s="8" t="s">
        <v>59</v>
      </c>
      <c r="I150">
        <f>(C150*365)+(E150*30.42)+G150</f>
        <v>3150.94</v>
      </c>
      <c r="J150">
        <f t="shared" ref="J150:J171" si="8">C174</f>
        <v>18</v>
      </c>
      <c r="K150">
        <f>I150*J150</f>
        <v>56716.92</v>
      </c>
    </row>
    <row r="151" spans="1:12" x14ac:dyDescent="0.35">
      <c r="A151" s="4" t="s">
        <v>184</v>
      </c>
      <c r="B151" s="5" t="s">
        <v>3</v>
      </c>
      <c r="C151" s="6"/>
      <c r="D151" s="7" t="s">
        <v>57</v>
      </c>
      <c r="E151" s="7"/>
      <c r="F151" s="7" t="s">
        <v>58</v>
      </c>
      <c r="G151" s="7"/>
      <c r="H151" s="8" t="s">
        <v>59</v>
      </c>
      <c r="I151">
        <f t="shared" ref="I151:I164" si="9">(C151*365)+(E151*30.42)+G151</f>
        <v>0</v>
      </c>
      <c r="J151">
        <f t="shared" si="8"/>
        <v>0</v>
      </c>
      <c r="K151">
        <f t="shared" ref="K151:K172" si="10">I151*J151</f>
        <v>0</v>
      </c>
    </row>
    <row r="152" spans="1:12" x14ac:dyDescent="0.35">
      <c r="A152" s="4" t="s">
        <v>185</v>
      </c>
      <c r="B152" s="5" t="s">
        <v>4</v>
      </c>
      <c r="C152" s="6">
        <v>3</v>
      </c>
      <c r="D152" s="7" t="s">
        <v>57</v>
      </c>
      <c r="E152" s="7">
        <v>1</v>
      </c>
      <c r="F152" s="7" t="s">
        <v>58</v>
      </c>
      <c r="G152" s="7">
        <v>15</v>
      </c>
      <c r="H152" s="8" t="s">
        <v>59</v>
      </c>
      <c r="I152">
        <f t="shared" si="9"/>
        <v>1140.42</v>
      </c>
      <c r="J152">
        <f t="shared" si="8"/>
        <v>10</v>
      </c>
      <c r="K152">
        <f t="shared" si="10"/>
        <v>11404.2</v>
      </c>
    </row>
    <row r="153" spans="1:12" x14ac:dyDescent="0.35">
      <c r="A153" s="39" t="s">
        <v>186</v>
      </c>
      <c r="B153" s="40" t="s">
        <v>243</v>
      </c>
      <c r="C153" s="6">
        <v>5</v>
      </c>
      <c r="D153" s="7" t="s">
        <v>57</v>
      </c>
      <c r="E153" s="7">
        <v>5</v>
      </c>
      <c r="F153" s="7" t="s">
        <v>58</v>
      </c>
      <c r="G153" s="7">
        <v>11</v>
      </c>
      <c r="H153" s="8" t="s">
        <v>59</v>
      </c>
      <c r="I153">
        <f t="shared" si="9"/>
        <v>1988.1</v>
      </c>
      <c r="J153">
        <f t="shared" si="8"/>
        <v>4</v>
      </c>
      <c r="K153">
        <f t="shared" si="10"/>
        <v>7952.4</v>
      </c>
    </row>
    <row r="154" spans="1:12" x14ac:dyDescent="0.35">
      <c r="A154" s="39" t="s">
        <v>262</v>
      </c>
      <c r="B154" s="40" t="s">
        <v>249</v>
      </c>
      <c r="C154" s="6">
        <v>5</v>
      </c>
      <c r="D154" s="7" t="s">
        <v>57</v>
      </c>
      <c r="E154" s="7">
        <v>5</v>
      </c>
      <c r="F154" s="7" t="s">
        <v>58</v>
      </c>
      <c r="G154" s="7">
        <v>11</v>
      </c>
      <c r="H154" s="8" t="s">
        <v>59</v>
      </c>
      <c r="I154">
        <f t="shared" si="9"/>
        <v>1988.1</v>
      </c>
      <c r="J154">
        <f t="shared" si="8"/>
        <v>4</v>
      </c>
      <c r="K154">
        <f t="shared" si="10"/>
        <v>7952.4</v>
      </c>
    </row>
    <row r="155" spans="1:12" ht="31" x14ac:dyDescent="0.35">
      <c r="A155" s="39" t="s">
        <v>187</v>
      </c>
      <c r="B155" s="41" t="s">
        <v>263</v>
      </c>
      <c r="C155" s="6">
        <v>9</v>
      </c>
      <c r="D155" s="7" t="s">
        <v>57</v>
      </c>
      <c r="E155" s="7">
        <v>1</v>
      </c>
      <c r="F155" s="7" t="s">
        <v>58</v>
      </c>
      <c r="G155" s="7">
        <v>16</v>
      </c>
      <c r="H155" s="8" t="s">
        <v>59</v>
      </c>
      <c r="I155">
        <f t="shared" si="9"/>
        <v>3331.42</v>
      </c>
      <c r="J155">
        <f t="shared" si="8"/>
        <v>1</v>
      </c>
      <c r="K155">
        <f t="shared" si="10"/>
        <v>3331.42</v>
      </c>
    </row>
    <row r="156" spans="1:12" x14ac:dyDescent="0.35">
      <c r="A156" s="39" t="s">
        <v>264</v>
      </c>
      <c r="B156" s="41" t="s">
        <v>249</v>
      </c>
      <c r="C156" s="6">
        <v>9</v>
      </c>
      <c r="D156" s="7" t="s">
        <v>57</v>
      </c>
      <c r="E156" s="7">
        <v>1</v>
      </c>
      <c r="F156" s="7" t="s">
        <v>58</v>
      </c>
      <c r="G156" s="7">
        <v>16</v>
      </c>
      <c r="H156" s="8" t="s">
        <v>59</v>
      </c>
      <c r="I156">
        <f t="shared" si="9"/>
        <v>3331.42</v>
      </c>
      <c r="J156">
        <f t="shared" si="8"/>
        <v>1</v>
      </c>
      <c r="K156">
        <f t="shared" si="10"/>
        <v>3331.42</v>
      </c>
    </row>
    <row r="157" spans="1:12" x14ac:dyDescent="0.35">
      <c r="A157" s="39" t="s">
        <v>188</v>
      </c>
      <c r="B157" s="40" t="s">
        <v>5</v>
      </c>
      <c r="C157" s="6">
        <v>0</v>
      </c>
      <c r="D157" s="7" t="s">
        <v>57</v>
      </c>
      <c r="E157" s="7">
        <v>6</v>
      </c>
      <c r="F157" s="7" t="s">
        <v>58</v>
      </c>
      <c r="G157" s="7">
        <v>2</v>
      </c>
      <c r="H157" s="8" t="s">
        <v>59</v>
      </c>
      <c r="I157">
        <f t="shared" si="9"/>
        <v>184.52</v>
      </c>
      <c r="J157">
        <f t="shared" si="8"/>
        <v>1</v>
      </c>
      <c r="K157">
        <f t="shared" si="10"/>
        <v>184.52</v>
      </c>
    </row>
    <row r="158" spans="1:12" x14ac:dyDescent="0.35">
      <c r="A158" s="39" t="s">
        <v>189</v>
      </c>
      <c r="B158" s="40" t="s">
        <v>6</v>
      </c>
      <c r="C158" s="6">
        <v>2</v>
      </c>
      <c r="D158" s="7" t="s">
        <v>57</v>
      </c>
      <c r="E158" s="7">
        <v>10</v>
      </c>
      <c r="F158" s="7" t="s">
        <v>58</v>
      </c>
      <c r="G158" s="7">
        <v>9</v>
      </c>
      <c r="H158" s="8" t="s">
        <v>59</v>
      </c>
      <c r="I158">
        <f t="shared" si="9"/>
        <v>1043.2</v>
      </c>
      <c r="J158">
        <f t="shared" si="8"/>
        <v>19</v>
      </c>
      <c r="K158">
        <f t="shared" si="10"/>
        <v>19820.8</v>
      </c>
    </row>
    <row r="159" spans="1:12" x14ac:dyDescent="0.35">
      <c r="A159" s="39" t="s">
        <v>190</v>
      </c>
      <c r="B159" s="40" t="s">
        <v>7</v>
      </c>
      <c r="C159" s="6">
        <v>2</v>
      </c>
      <c r="D159" s="7" t="s">
        <v>57</v>
      </c>
      <c r="E159" s="7">
        <v>3</v>
      </c>
      <c r="F159" s="7" t="s">
        <v>58</v>
      </c>
      <c r="G159" s="7">
        <v>26</v>
      </c>
      <c r="H159" s="8" t="s">
        <v>59</v>
      </c>
      <c r="I159">
        <f t="shared" si="9"/>
        <v>847.26</v>
      </c>
      <c r="J159">
        <f t="shared" si="8"/>
        <v>21</v>
      </c>
      <c r="K159">
        <f t="shared" si="10"/>
        <v>17792.46</v>
      </c>
    </row>
    <row r="160" spans="1:12" x14ac:dyDescent="0.35">
      <c r="A160" s="39" t="s">
        <v>191</v>
      </c>
      <c r="B160" s="40" t="s">
        <v>8</v>
      </c>
      <c r="C160" s="6">
        <v>3</v>
      </c>
      <c r="D160" s="7" t="s">
        <v>57</v>
      </c>
      <c r="E160" s="7">
        <v>8</v>
      </c>
      <c r="F160" s="7" t="s">
        <v>58</v>
      </c>
      <c r="G160" s="7">
        <v>29</v>
      </c>
      <c r="H160" s="8" t="s">
        <v>59</v>
      </c>
      <c r="I160">
        <f t="shared" si="9"/>
        <v>1367.3600000000001</v>
      </c>
      <c r="J160">
        <f t="shared" si="8"/>
        <v>7</v>
      </c>
      <c r="K160">
        <f t="shared" si="10"/>
        <v>9571.52</v>
      </c>
    </row>
    <row r="161" spans="1:11" x14ac:dyDescent="0.35">
      <c r="A161" s="39" t="s">
        <v>192</v>
      </c>
      <c r="B161" s="40" t="s">
        <v>9</v>
      </c>
      <c r="C161" s="6">
        <v>2</v>
      </c>
      <c r="D161" s="7" t="s">
        <v>57</v>
      </c>
      <c r="E161" s="7">
        <v>1</v>
      </c>
      <c r="F161" s="7" t="s">
        <v>58</v>
      </c>
      <c r="G161" s="7">
        <v>21</v>
      </c>
      <c r="H161" s="8" t="s">
        <v>59</v>
      </c>
      <c r="I161">
        <f t="shared" si="9"/>
        <v>781.42</v>
      </c>
      <c r="J161">
        <f t="shared" si="8"/>
        <v>1</v>
      </c>
      <c r="K161">
        <f t="shared" si="10"/>
        <v>781.42</v>
      </c>
    </row>
    <row r="162" spans="1:11" x14ac:dyDescent="0.35">
      <c r="A162" s="39" t="s">
        <v>193</v>
      </c>
      <c r="B162" s="40" t="s">
        <v>10</v>
      </c>
      <c r="C162" s="6">
        <v>2</v>
      </c>
      <c r="D162" s="7" t="s">
        <v>57</v>
      </c>
      <c r="E162" s="7">
        <v>4</v>
      </c>
      <c r="F162" s="7" t="s">
        <v>58</v>
      </c>
      <c r="G162" s="7">
        <v>8</v>
      </c>
      <c r="H162" s="8" t="s">
        <v>59</v>
      </c>
      <c r="I162">
        <f t="shared" si="9"/>
        <v>859.68000000000006</v>
      </c>
      <c r="J162">
        <f t="shared" si="8"/>
        <v>8</v>
      </c>
      <c r="K162">
        <f t="shared" si="10"/>
        <v>6877.4400000000005</v>
      </c>
    </row>
    <row r="163" spans="1:11" x14ac:dyDescent="0.35">
      <c r="A163" s="39" t="s">
        <v>194</v>
      </c>
      <c r="B163" s="40" t="s">
        <v>11</v>
      </c>
      <c r="C163" s="6">
        <v>5</v>
      </c>
      <c r="D163" s="7" t="s">
        <v>57</v>
      </c>
      <c r="E163" s="7">
        <v>9</v>
      </c>
      <c r="F163" s="7" t="s">
        <v>58</v>
      </c>
      <c r="G163" s="7">
        <v>8</v>
      </c>
      <c r="H163" s="8" t="s">
        <v>59</v>
      </c>
      <c r="I163">
        <f t="shared" si="9"/>
        <v>2106.7800000000002</v>
      </c>
      <c r="J163">
        <f t="shared" si="8"/>
        <v>2</v>
      </c>
      <c r="K163">
        <f t="shared" si="10"/>
        <v>4213.5600000000004</v>
      </c>
    </row>
    <row r="164" spans="1:11" x14ac:dyDescent="0.35">
      <c r="A164" s="39" t="s">
        <v>195</v>
      </c>
      <c r="B164" s="40" t="s">
        <v>12</v>
      </c>
      <c r="C164" s="6"/>
      <c r="D164" s="7" t="s">
        <v>57</v>
      </c>
      <c r="E164" s="7"/>
      <c r="F164" s="7" t="s">
        <v>58</v>
      </c>
      <c r="G164" s="7"/>
      <c r="H164" s="8" t="s">
        <v>59</v>
      </c>
      <c r="I164">
        <f t="shared" si="9"/>
        <v>0</v>
      </c>
      <c r="J164">
        <f t="shared" si="8"/>
        <v>0</v>
      </c>
      <c r="K164">
        <f t="shared" si="10"/>
        <v>0</v>
      </c>
    </row>
    <row r="165" spans="1:11" x14ac:dyDescent="0.35">
      <c r="A165" s="39" t="s">
        <v>196</v>
      </c>
      <c r="B165" s="40" t="s">
        <v>13</v>
      </c>
      <c r="C165" s="6">
        <v>4</v>
      </c>
      <c r="D165" s="7" t="s">
        <v>57</v>
      </c>
      <c r="E165" s="7">
        <v>2</v>
      </c>
      <c r="F165" s="7" t="s">
        <v>58</v>
      </c>
      <c r="G165" s="7">
        <v>11</v>
      </c>
      <c r="H165" s="8" t="s">
        <v>59</v>
      </c>
      <c r="I165">
        <f>(C165*365)+(E165*30.42)+G165</f>
        <v>1531.84</v>
      </c>
      <c r="J165">
        <f t="shared" si="8"/>
        <v>1</v>
      </c>
      <c r="K165">
        <f t="shared" si="10"/>
        <v>1531.84</v>
      </c>
    </row>
    <row r="166" spans="1:11" x14ac:dyDescent="0.35">
      <c r="A166" s="39" t="s">
        <v>197</v>
      </c>
      <c r="B166" s="41" t="s">
        <v>214</v>
      </c>
      <c r="C166" s="6"/>
      <c r="D166" s="7" t="s">
        <v>57</v>
      </c>
      <c r="E166" s="7"/>
      <c r="F166" s="7" t="s">
        <v>58</v>
      </c>
      <c r="G166" s="7"/>
      <c r="H166" s="8" t="s">
        <v>59</v>
      </c>
      <c r="I166">
        <f t="shared" ref="I166:I172" si="11">(C166*365)+(E166*30.42)+G166</f>
        <v>0</v>
      </c>
      <c r="J166">
        <f t="shared" si="8"/>
        <v>0</v>
      </c>
      <c r="K166">
        <f t="shared" si="10"/>
        <v>0</v>
      </c>
    </row>
    <row r="167" spans="1:11" x14ac:dyDescent="0.35">
      <c r="A167" s="39" t="s">
        <v>198</v>
      </c>
      <c r="B167" s="41" t="s">
        <v>215</v>
      </c>
      <c r="C167" s="6"/>
      <c r="D167" s="7" t="s">
        <v>57</v>
      </c>
      <c r="E167" s="7"/>
      <c r="F167" s="7" t="s">
        <v>58</v>
      </c>
      <c r="G167" s="7"/>
      <c r="H167" s="8" t="s">
        <v>59</v>
      </c>
      <c r="I167">
        <f t="shared" si="11"/>
        <v>0</v>
      </c>
      <c r="J167">
        <f t="shared" si="8"/>
        <v>0</v>
      </c>
      <c r="K167">
        <f t="shared" si="10"/>
        <v>0</v>
      </c>
    </row>
    <row r="168" spans="1:11" x14ac:dyDescent="0.35">
      <c r="A168" s="39" t="s">
        <v>235</v>
      </c>
      <c r="B168" s="41" t="s">
        <v>216</v>
      </c>
      <c r="C168" s="6">
        <v>4</v>
      </c>
      <c r="D168" s="7" t="s">
        <v>57</v>
      </c>
      <c r="E168" s="7">
        <v>6</v>
      </c>
      <c r="F168" s="7" t="s">
        <v>58</v>
      </c>
      <c r="G168" s="7">
        <v>24</v>
      </c>
      <c r="H168" s="8" t="s">
        <v>59</v>
      </c>
      <c r="I168">
        <f t="shared" si="11"/>
        <v>1666.52</v>
      </c>
      <c r="J168">
        <f t="shared" si="8"/>
        <v>1</v>
      </c>
      <c r="K168">
        <f t="shared" si="10"/>
        <v>1666.52</v>
      </c>
    </row>
    <row r="169" spans="1:11" ht="31" x14ac:dyDescent="0.35">
      <c r="A169" s="39" t="s">
        <v>236</v>
      </c>
      <c r="B169" s="41" t="s">
        <v>221</v>
      </c>
      <c r="C169" s="6"/>
      <c r="D169" s="7" t="s">
        <v>57</v>
      </c>
      <c r="E169" s="7"/>
      <c r="F169" s="7" t="s">
        <v>58</v>
      </c>
      <c r="G169" s="7"/>
      <c r="H169" s="8" t="s">
        <v>59</v>
      </c>
      <c r="I169">
        <f t="shared" si="11"/>
        <v>0</v>
      </c>
      <c r="J169">
        <f t="shared" si="8"/>
        <v>0</v>
      </c>
      <c r="K169">
        <f t="shared" si="10"/>
        <v>0</v>
      </c>
    </row>
    <row r="170" spans="1:11" ht="31" x14ac:dyDescent="0.35">
      <c r="A170" s="39" t="s">
        <v>237</v>
      </c>
      <c r="B170" s="41" t="s">
        <v>69</v>
      </c>
      <c r="C170" s="6">
        <v>5</v>
      </c>
      <c r="D170" s="7" t="s">
        <v>57</v>
      </c>
      <c r="E170" s="7">
        <v>5</v>
      </c>
      <c r="F170" s="7" t="s">
        <v>58</v>
      </c>
      <c r="G170" s="7">
        <v>20</v>
      </c>
      <c r="H170" s="8" t="s">
        <v>59</v>
      </c>
      <c r="I170">
        <f t="shared" si="11"/>
        <v>1997.1</v>
      </c>
      <c r="J170">
        <f t="shared" si="8"/>
        <v>44</v>
      </c>
      <c r="K170">
        <f t="shared" si="10"/>
        <v>87872.4</v>
      </c>
    </row>
    <row r="171" spans="1:11" ht="31" x14ac:dyDescent="0.35">
      <c r="A171" s="39"/>
      <c r="B171" s="41" t="s">
        <v>271</v>
      </c>
      <c r="C171" s="6"/>
      <c r="D171" s="7" t="s">
        <v>57</v>
      </c>
      <c r="E171" s="7"/>
      <c r="F171" s="7" t="s">
        <v>58</v>
      </c>
      <c r="G171" s="7"/>
      <c r="H171" s="8" t="s">
        <v>59</v>
      </c>
      <c r="I171">
        <f t="shared" ref="I171" si="12">(C171*365)+(E171*30.42)+G171</f>
        <v>0</v>
      </c>
      <c r="J171">
        <f t="shared" si="8"/>
        <v>0</v>
      </c>
      <c r="K171">
        <f t="shared" ref="K171" si="13">I171*J171</f>
        <v>0</v>
      </c>
    </row>
    <row r="172" spans="1:11" x14ac:dyDescent="0.35">
      <c r="A172" s="39" t="s">
        <v>238</v>
      </c>
      <c r="B172" s="40" t="s">
        <v>70</v>
      </c>
      <c r="C172" s="6">
        <v>1</v>
      </c>
      <c r="D172" s="7" t="s">
        <v>57</v>
      </c>
      <c r="E172" s="7">
        <v>11</v>
      </c>
      <c r="F172" s="7" t="s">
        <v>58</v>
      </c>
      <c r="G172" s="7">
        <v>17</v>
      </c>
      <c r="H172" s="8" t="s">
        <v>59</v>
      </c>
      <c r="I172">
        <f t="shared" si="11"/>
        <v>716.62</v>
      </c>
      <c r="J172">
        <f t="shared" ref="J172" si="14">C196</f>
        <v>37</v>
      </c>
      <c r="K172">
        <f t="shared" si="10"/>
        <v>26514.94</v>
      </c>
    </row>
    <row r="173" spans="1:11" x14ac:dyDescent="0.35">
      <c r="A173" s="4">
        <v>13</v>
      </c>
      <c r="B173" s="5" t="s">
        <v>87</v>
      </c>
      <c r="C173" s="109">
        <f>SUM(C174:H177,C179,C181:H196)</f>
        <v>175</v>
      </c>
      <c r="D173" s="110"/>
      <c r="E173" s="110"/>
      <c r="F173" s="110"/>
      <c r="G173" s="110"/>
      <c r="H173" s="111"/>
      <c r="I173" s="30">
        <f>C39</f>
        <v>0</v>
      </c>
    </row>
    <row r="174" spans="1:11" x14ac:dyDescent="0.35">
      <c r="A174" s="4" t="s">
        <v>68</v>
      </c>
      <c r="B174" s="5" t="s">
        <v>2</v>
      </c>
      <c r="C174" s="115">
        <v>18</v>
      </c>
      <c r="D174" s="115"/>
      <c r="E174" s="115"/>
      <c r="F174" s="115"/>
      <c r="G174" s="115"/>
      <c r="H174" s="115"/>
    </row>
    <row r="175" spans="1:11" x14ac:dyDescent="0.35">
      <c r="A175" s="4" t="s">
        <v>199</v>
      </c>
      <c r="B175" s="5" t="s">
        <v>3</v>
      </c>
      <c r="C175" s="115"/>
      <c r="D175" s="115"/>
      <c r="E175" s="115"/>
      <c r="F175" s="115"/>
      <c r="G175" s="115"/>
      <c r="H175" s="115"/>
    </row>
    <row r="176" spans="1:11" x14ac:dyDescent="0.35">
      <c r="A176" s="4" t="s">
        <v>200</v>
      </c>
      <c r="B176" s="5" t="s">
        <v>4</v>
      </c>
      <c r="C176" s="115">
        <v>10</v>
      </c>
      <c r="D176" s="115"/>
      <c r="E176" s="115"/>
      <c r="F176" s="115"/>
      <c r="G176" s="115"/>
      <c r="H176" s="115"/>
    </row>
    <row r="177" spans="1:8" x14ac:dyDescent="0.35">
      <c r="A177" s="39" t="s">
        <v>201</v>
      </c>
      <c r="B177" s="40" t="s">
        <v>243</v>
      </c>
      <c r="C177" s="115">
        <v>4</v>
      </c>
      <c r="D177" s="115"/>
      <c r="E177" s="115"/>
      <c r="F177" s="115"/>
      <c r="G177" s="115"/>
      <c r="H177" s="115"/>
    </row>
    <row r="178" spans="1:8" x14ac:dyDescent="0.35">
      <c r="A178" s="39" t="s">
        <v>265</v>
      </c>
      <c r="B178" s="40" t="s">
        <v>249</v>
      </c>
      <c r="C178" s="115">
        <v>4</v>
      </c>
      <c r="D178" s="115"/>
      <c r="E178" s="115"/>
      <c r="F178" s="115"/>
      <c r="G178" s="115"/>
      <c r="H178" s="115"/>
    </row>
    <row r="179" spans="1:8" ht="31" x14ac:dyDescent="0.35">
      <c r="A179" s="39" t="s">
        <v>202</v>
      </c>
      <c r="B179" s="41" t="s">
        <v>251</v>
      </c>
      <c r="C179" s="115">
        <v>1</v>
      </c>
      <c r="D179" s="115"/>
      <c r="E179" s="115"/>
      <c r="F179" s="115"/>
      <c r="G179" s="115"/>
      <c r="H179" s="115"/>
    </row>
    <row r="180" spans="1:8" x14ac:dyDescent="0.35">
      <c r="A180" s="39" t="s">
        <v>266</v>
      </c>
      <c r="B180" s="41" t="s">
        <v>258</v>
      </c>
      <c r="C180" s="115">
        <v>1</v>
      </c>
      <c r="D180" s="115"/>
      <c r="E180" s="115"/>
      <c r="F180" s="115"/>
      <c r="G180" s="115"/>
      <c r="H180" s="115"/>
    </row>
    <row r="181" spans="1:8" x14ac:dyDescent="0.35">
      <c r="A181" s="39" t="s">
        <v>203</v>
      </c>
      <c r="B181" s="40" t="s">
        <v>5</v>
      </c>
      <c r="C181" s="115">
        <v>1</v>
      </c>
      <c r="D181" s="115"/>
      <c r="E181" s="115"/>
      <c r="F181" s="115"/>
      <c r="G181" s="115"/>
      <c r="H181" s="115"/>
    </row>
    <row r="182" spans="1:8" x14ac:dyDescent="0.35">
      <c r="A182" s="39" t="s">
        <v>204</v>
      </c>
      <c r="B182" s="40" t="s">
        <v>6</v>
      </c>
      <c r="C182" s="115">
        <v>19</v>
      </c>
      <c r="D182" s="115"/>
      <c r="E182" s="115"/>
      <c r="F182" s="115"/>
      <c r="G182" s="115"/>
      <c r="H182" s="115"/>
    </row>
    <row r="183" spans="1:8" x14ac:dyDescent="0.35">
      <c r="A183" s="39" t="s">
        <v>205</v>
      </c>
      <c r="B183" s="40" t="s">
        <v>7</v>
      </c>
      <c r="C183" s="115">
        <v>21</v>
      </c>
      <c r="D183" s="115"/>
      <c r="E183" s="115"/>
      <c r="F183" s="115"/>
      <c r="G183" s="115"/>
      <c r="H183" s="115"/>
    </row>
    <row r="184" spans="1:8" x14ac:dyDescent="0.35">
      <c r="A184" s="39" t="s">
        <v>206</v>
      </c>
      <c r="B184" s="40" t="s">
        <v>8</v>
      </c>
      <c r="C184" s="115">
        <v>7</v>
      </c>
      <c r="D184" s="115"/>
      <c r="E184" s="115"/>
      <c r="F184" s="115"/>
      <c r="G184" s="115"/>
      <c r="H184" s="115"/>
    </row>
    <row r="185" spans="1:8" x14ac:dyDescent="0.35">
      <c r="A185" s="39" t="s">
        <v>207</v>
      </c>
      <c r="B185" s="40" t="s">
        <v>9</v>
      </c>
      <c r="C185" s="115">
        <v>1</v>
      </c>
      <c r="D185" s="115"/>
      <c r="E185" s="115"/>
      <c r="F185" s="115"/>
      <c r="G185" s="115"/>
      <c r="H185" s="115"/>
    </row>
    <row r="186" spans="1:8" x14ac:dyDescent="0.35">
      <c r="A186" s="39" t="s">
        <v>208</v>
      </c>
      <c r="B186" s="40" t="s">
        <v>10</v>
      </c>
      <c r="C186" s="115">
        <v>8</v>
      </c>
      <c r="D186" s="115"/>
      <c r="E186" s="115"/>
      <c r="F186" s="115"/>
      <c r="G186" s="115"/>
      <c r="H186" s="115"/>
    </row>
    <row r="187" spans="1:8" x14ac:dyDescent="0.35">
      <c r="A187" s="39" t="s">
        <v>209</v>
      </c>
      <c r="B187" s="40" t="s">
        <v>11</v>
      </c>
      <c r="C187" s="115">
        <v>2</v>
      </c>
      <c r="D187" s="115"/>
      <c r="E187" s="115"/>
      <c r="F187" s="115"/>
      <c r="G187" s="115"/>
      <c r="H187" s="115"/>
    </row>
    <row r="188" spans="1:8" x14ac:dyDescent="0.35">
      <c r="A188" s="39" t="s">
        <v>210</v>
      </c>
      <c r="B188" s="40" t="s">
        <v>12</v>
      </c>
      <c r="C188" s="115"/>
      <c r="D188" s="115"/>
      <c r="E188" s="115"/>
      <c r="F188" s="115"/>
      <c r="G188" s="115"/>
      <c r="H188" s="115"/>
    </row>
    <row r="189" spans="1:8" x14ac:dyDescent="0.35">
      <c r="A189" s="39" t="s">
        <v>211</v>
      </c>
      <c r="B189" s="40" t="s">
        <v>13</v>
      </c>
      <c r="C189" s="115">
        <v>1</v>
      </c>
      <c r="D189" s="115"/>
      <c r="E189" s="115"/>
      <c r="F189" s="115"/>
      <c r="G189" s="115"/>
      <c r="H189" s="115"/>
    </row>
    <row r="190" spans="1:8" x14ac:dyDescent="0.35">
      <c r="A190" s="39" t="s">
        <v>212</v>
      </c>
      <c r="B190" s="41" t="s">
        <v>214</v>
      </c>
      <c r="C190" s="115"/>
      <c r="D190" s="115"/>
      <c r="E190" s="115"/>
      <c r="F190" s="115"/>
      <c r="G190" s="115"/>
      <c r="H190" s="115"/>
    </row>
    <row r="191" spans="1:8" x14ac:dyDescent="0.35">
      <c r="A191" s="39" t="s">
        <v>213</v>
      </c>
      <c r="B191" s="41" t="s">
        <v>215</v>
      </c>
      <c r="C191" s="115"/>
      <c r="D191" s="115"/>
      <c r="E191" s="115"/>
      <c r="F191" s="115"/>
      <c r="G191" s="115"/>
      <c r="H191" s="115"/>
    </row>
    <row r="192" spans="1:8" x14ac:dyDescent="0.35">
      <c r="A192" s="39" t="s">
        <v>239</v>
      </c>
      <c r="B192" s="41" t="s">
        <v>216</v>
      </c>
      <c r="C192" s="115">
        <v>1</v>
      </c>
      <c r="D192" s="115"/>
      <c r="E192" s="115"/>
      <c r="F192" s="115"/>
      <c r="G192" s="115"/>
      <c r="H192" s="115"/>
    </row>
    <row r="193" spans="1:8" ht="31" x14ac:dyDescent="0.35">
      <c r="A193" s="39" t="s">
        <v>240</v>
      </c>
      <c r="B193" s="41" t="s">
        <v>217</v>
      </c>
      <c r="C193" s="115"/>
      <c r="D193" s="115"/>
      <c r="E193" s="115"/>
      <c r="F193" s="115"/>
      <c r="G193" s="115"/>
      <c r="H193" s="115"/>
    </row>
    <row r="194" spans="1:8" ht="31" x14ac:dyDescent="0.35">
      <c r="A194" s="39" t="s">
        <v>241</v>
      </c>
      <c r="B194" s="41" t="s">
        <v>69</v>
      </c>
      <c r="C194" s="115">
        <v>44</v>
      </c>
      <c r="D194" s="115"/>
      <c r="E194" s="115"/>
      <c r="F194" s="115"/>
      <c r="G194" s="115"/>
      <c r="H194" s="115"/>
    </row>
    <row r="195" spans="1:8" ht="31" x14ac:dyDescent="0.35">
      <c r="A195" s="39" t="s">
        <v>242</v>
      </c>
      <c r="B195" s="41" t="s">
        <v>271</v>
      </c>
      <c r="C195" s="115"/>
      <c r="D195" s="115"/>
      <c r="E195" s="115"/>
      <c r="F195" s="115"/>
      <c r="G195" s="115"/>
      <c r="H195" s="115"/>
    </row>
    <row r="196" spans="1:8" x14ac:dyDescent="0.35">
      <c r="A196" s="39" t="s">
        <v>275</v>
      </c>
      <c r="B196" s="40" t="s">
        <v>70</v>
      </c>
      <c r="C196" s="115">
        <v>37</v>
      </c>
      <c r="D196" s="115"/>
      <c r="E196" s="115"/>
      <c r="F196" s="115"/>
      <c r="G196" s="115"/>
      <c r="H196" s="115"/>
    </row>
    <row r="197" spans="1:8" x14ac:dyDescent="0.35">
      <c r="B197" s="47" t="s">
        <v>294</v>
      </c>
      <c r="C197" s="116">
        <v>1</v>
      </c>
      <c r="D197" s="117"/>
      <c r="E197" s="117"/>
      <c r="F197" s="117"/>
      <c r="G197" s="117"/>
      <c r="H197" s="117"/>
    </row>
  </sheetData>
  <mergeCells count="124">
    <mergeCell ref="C80:H80"/>
    <mergeCell ref="C195:H195"/>
    <mergeCell ref="C189:H189"/>
    <mergeCell ref="C190:H190"/>
    <mergeCell ref="C183:H183"/>
    <mergeCell ref="C184:H184"/>
    <mergeCell ref="C185:H185"/>
    <mergeCell ref="C186:H186"/>
    <mergeCell ref="C187:H187"/>
    <mergeCell ref="C178:H178"/>
    <mergeCell ref="C179:H179"/>
    <mergeCell ref="C180:H180"/>
    <mergeCell ref="C181:H181"/>
    <mergeCell ref="C182:H182"/>
    <mergeCell ref="C147:H147"/>
    <mergeCell ref="C191:H191"/>
    <mergeCell ref="C192:H192"/>
    <mergeCell ref="C193:H193"/>
    <mergeCell ref="C194:H194"/>
    <mergeCell ref="C65:H65"/>
    <mergeCell ref="C56:H56"/>
    <mergeCell ref="C57:H57"/>
    <mergeCell ref="C60:H60"/>
    <mergeCell ref="C35:H35"/>
    <mergeCell ref="C24:H24"/>
    <mergeCell ref="C176:H176"/>
    <mergeCell ref="C177:H177"/>
    <mergeCell ref="C188:H188"/>
    <mergeCell ref="C104:H104"/>
    <mergeCell ref="C105:H105"/>
    <mergeCell ref="C92:H92"/>
    <mergeCell ref="C93:H93"/>
    <mergeCell ref="C94:H94"/>
    <mergeCell ref="C95:H95"/>
    <mergeCell ref="C96:H96"/>
    <mergeCell ref="C97:H97"/>
    <mergeCell ref="C98:H98"/>
    <mergeCell ref="C99:H99"/>
    <mergeCell ref="C100:H100"/>
    <mergeCell ref="C101:H101"/>
    <mergeCell ref="C102:H102"/>
    <mergeCell ref="C103:H103"/>
    <mergeCell ref="C25:H25"/>
    <mergeCell ref="C12:H12"/>
    <mergeCell ref="C13:H13"/>
    <mergeCell ref="C14:H14"/>
    <mergeCell ref="C15:H15"/>
    <mergeCell ref="C18:H18"/>
    <mergeCell ref="C16:H16"/>
    <mergeCell ref="C20:H20"/>
    <mergeCell ref="C21:H21"/>
    <mergeCell ref="C22:H22"/>
    <mergeCell ref="C17:H17"/>
    <mergeCell ref="C26:H26"/>
    <mergeCell ref="C27:H27"/>
    <mergeCell ref="C28:H28"/>
    <mergeCell ref="C29:H29"/>
    <mergeCell ref="C30:H30"/>
    <mergeCell ref="C19:H19"/>
    <mergeCell ref="C54:H54"/>
    <mergeCell ref="C31:H31"/>
    <mergeCell ref="C32:H32"/>
    <mergeCell ref="C33:H33"/>
    <mergeCell ref="C34:H34"/>
    <mergeCell ref="C23:H23"/>
    <mergeCell ref="C37:H37"/>
    <mergeCell ref="C38:H38"/>
    <mergeCell ref="C36:H36"/>
    <mergeCell ref="C67:H67"/>
    <mergeCell ref="C39:H39"/>
    <mergeCell ref="C40:H40"/>
    <mergeCell ref="C45:H45"/>
    <mergeCell ref="C66:H66"/>
    <mergeCell ref="C55:H55"/>
    <mergeCell ref="C48:H48"/>
    <mergeCell ref="C41:H41"/>
    <mergeCell ref="C42:H42"/>
    <mergeCell ref="C43:H43"/>
    <mergeCell ref="C44:H44"/>
    <mergeCell ref="C47:H47"/>
    <mergeCell ref="C46:H46"/>
    <mergeCell ref="C49:H49"/>
    <mergeCell ref="C50:H50"/>
    <mergeCell ref="C51:H51"/>
    <mergeCell ref="C52:H52"/>
    <mergeCell ref="C53:H53"/>
    <mergeCell ref="C61:H61"/>
    <mergeCell ref="C62:H62"/>
    <mergeCell ref="C63:H63"/>
    <mergeCell ref="C64:H64"/>
    <mergeCell ref="C58:H58"/>
    <mergeCell ref="C59:H59"/>
    <mergeCell ref="C68:H68"/>
    <mergeCell ref="C69:H69"/>
    <mergeCell ref="C75:H75"/>
    <mergeCell ref="C76:H76"/>
    <mergeCell ref="C78:H78"/>
    <mergeCell ref="C79:H79"/>
    <mergeCell ref="C70:H70"/>
    <mergeCell ref="C71:H71"/>
    <mergeCell ref="C72:H72"/>
    <mergeCell ref="C73:H73"/>
    <mergeCell ref="C74:H74"/>
    <mergeCell ref="C77:H77"/>
    <mergeCell ref="C197:H197"/>
    <mergeCell ref="C196:H196"/>
    <mergeCell ref="C82:H82"/>
    <mergeCell ref="C83:H83"/>
    <mergeCell ref="C81:H81"/>
    <mergeCell ref="C84:H84"/>
    <mergeCell ref="C85:H85"/>
    <mergeCell ref="C86:H86"/>
    <mergeCell ref="C87:H87"/>
    <mergeCell ref="C88:H88"/>
    <mergeCell ref="C89:H89"/>
    <mergeCell ref="C90:H90"/>
    <mergeCell ref="C91:H91"/>
    <mergeCell ref="C106:H106"/>
    <mergeCell ref="C107:H107"/>
    <mergeCell ref="C108:H108"/>
    <mergeCell ref="C109:H109"/>
    <mergeCell ref="C173:H173"/>
    <mergeCell ref="C174:H174"/>
    <mergeCell ref="C175:H175"/>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15</vt:i4>
      </vt:variant>
      <vt:variant>
        <vt:lpstr>Įvardytieji diapazonai</vt:lpstr>
      </vt:variant>
      <vt:variant>
        <vt:i4>3</vt:i4>
      </vt:variant>
    </vt:vector>
  </HeadingPairs>
  <TitlesOfParts>
    <vt:vector size="18" baseType="lpstr">
      <vt:lpstr>2025 m.</vt:lpstr>
      <vt:lpstr>Alytus</vt:lpstr>
      <vt:lpstr>Kybartai</vt:lpstr>
      <vt:lpstr>marij</vt:lpstr>
      <vt:lpstr>panev</vt:lpstr>
      <vt:lpstr>prav1</vt:lpstr>
      <vt:lpstr>prav2</vt:lpstr>
      <vt:lpstr>prav3</vt:lpstr>
      <vt:lpstr>VPN1</vt:lpstr>
      <vt:lpstr>VPN2</vt:lpstr>
      <vt:lpstr>ligoninė</vt:lpstr>
      <vt:lpstr>KNTI</vt:lpstr>
      <vt:lpstr>KNPN</vt:lpstr>
      <vt:lpstr>KTI</vt:lpstr>
      <vt:lpstr>Šiaulių </vt:lpstr>
      <vt:lpstr>'2025 m.'!Print_Area</vt:lpstr>
      <vt:lpstr>'2025 m.'!Print_Titles</vt:lpstr>
      <vt:lpstr>Alytus!Print_Titles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Starkuvienė</dc:creator>
  <cp:lastModifiedBy>Ignas Naujalis</cp:lastModifiedBy>
  <cp:lastPrinted>2023-02-09T09:08:56Z</cp:lastPrinted>
  <dcterms:created xsi:type="dcterms:W3CDTF">2003-06-04T06:39:57Z</dcterms:created>
  <dcterms:modified xsi:type="dcterms:W3CDTF">2026-03-23T08:16:53Z</dcterms:modified>
</cp:coreProperties>
</file>