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6 birzelis/2025/Lygtinis paleidimas/"/>
    </mc:Choice>
  </mc:AlternateContent>
  <xr:revisionPtr revIDLastSave="358" documentId="8_{AD370DCD-C6F1-4D48-9950-4D19D7E78682}" xr6:coauthVersionLast="47" xr6:coauthVersionMax="47" xr10:uidLastSave="{EAED3DA5-5F1F-4D52-845E-B5D759AC53F6}"/>
  <bookViews>
    <workbookView xWindow="-19310" yWindow="-2040" windowWidth="19420" windowHeight="10300" xr2:uid="{00000000-000D-0000-FFFF-FFFF00000000}"/>
  </bookViews>
  <sheets>
    <sheet name="2025 m. II ketv.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B9" i="1"/>
  <c r="F12" i="1"/>
  <c r="E12" i="1"/>
  <c r="D12" i="1"/>
  <c r="C12" i="1"/>
  <c r="B12" i="1"/>
  <c r="F11" i="1"/>
  <c r="E11" i="1"/>
  <c r="D11" i="1"/>
  <c r="C11" i="1"/>
  <c r="B11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0" i="1"/>
  <c r="E10" i="1"/>
  <c r="D10" i="1"/>
  <c r="C10" i="1"/>
  <c r="B10" i="1"/>
  <c r="F8" i="1"/>
  <c r="E8" i="1"/>
  <c r="D8" i="1"/>
  <c r="C8" i="1"/>
  <c r="B8" i="1"/>
  <c r="E16" i="1" l="1"/>
  <c r="F16" i="1"/>
  <c r="B16" i="1"/>
  <c r="C16" i="1"/>
  <c r="D16" i="1"/>
</calcChain>
</file>

<file path=xl/sharedStrings.xml><?xml version="1.0" encoding="utf-8"?>
<sst xmlns="http://schemas.openxmlformats.org/spreadsheetml/2006/main" count="32" uniqueCount="31">
  <si>
    <t xml:space="preserve">Iš viso lygtinai paleistų asmenų skaičius </t>
  </si>
  <si>
    <t>Iš viso</t>
  </si>
  <si>
    <t>Kalėjimo pavadinimas</t>
  </si>
  <si>
    <t xml:space="preserve">Alytaus </t>
  </si>
  <si>
    <t xml:space="preserve">Marijampolės </t>
  </si>
  <si>
    <t>Pravieniškių  I</t>
  </si>
  <si>
    <t>Pravieniškių II</t>
  </si>
  <si>
    <t xml:space="preserve">Panevėžio </t>
  </si>
  <si>
    <t xml:space="preserve">Šiaulių </t>
  </si>
  <si>
    <t xml:space="preserve">Vilniaus </t>
  </si>
  <si>
    <t xml:space="preserve">Kauno </t>
  </si>
  <si>
    <t>Lietuvos kalėjimų tarnybos veiklos analizės ir kontrolės skyrius</t>
  </si>
  <si>
    <t>Iš jų su intensyvia priežiūra- BVK 82 str. 4 d.</t>
  </si>
  <si>
    <t>Lygtinio paleidimo teisinis pagrindas</t>
  </si>
  <si>
    <t xml:space="preserve">Komisijos posėdžiuose nagrinėtų atvejų skaičius </t>
  </si>
  <si>
    <t xml:space="preserve">Komisijos priimtų sprendimų dėl lygtinio paleidimo taikymo skaičius </t>
  </si>
  <si>
    <t xml:space="preserve">Teismų sprendimų dėl lygtinio paleidimo skaičius, kuomet nepritarta komisijos sprendimui taikyti lygtinį paleidimą </t>
  </si>
  <si>
    <t>Bendras</t>
  </si>
  <si>
    <t>Pakartotinis svarstymas</t>
  </si>
  <si>
    <t>Iš jų</t>
  </si>
  <si>
    <t xml:space="preserve">Pritarta </t>
  </si>
  <si>
    <t>Nepritarta</t>
  </si>
  <si>
    <t>BVK 82 str. 1 d. 1 p.</t>
  </si>
  <si>
    <t>BVK 82 str. 1 d. 2-3 p. ir 82 str. 4 d.</t>
  </si>
  <si>
    <t>Lygtinio paleidimo iš laisvės atėmimo bausmės atlikimo vietos statistinė ataskaita</t>
  </si>
  <si>
    <r>
      <rPr>
        <b/>
        <sz val="11"/>
        <color theme="1"/>
        <rFont val="Times New Roman"/>
        <family val="1"/>
        <charset val="186"/>
      </rPr>
      <t>Atlikę 1/3 bausmės</t>
    </r>
    <r>
      <rPr>
        <sz val="11"/>
        <color theme="1"/>
        <rFont val="Times New Roman"/>
        <family val="1"/>
        <charset val="186"/>
      </rPr>
      <t xml:space="preserve"> (iki 4 m. paskirta  bausmė - BVK 82 str. 1 d. 1 p.)</t>
    </r>
  </si>
  <si>
    <r>
      <rPr>
        <b/>
        <sz val="11"/>
        <color theme="1"/>
        <rFont val="Times New Roman"/>
        <family val="1"/>
        <charset val="186"/>
      </rPr>
      <t>Atlikę 1/2</t>
    </r>
    <r>
      <rPr>
        <sz val="11"/>
        <color theme="1"/>
        <rFont val="Times New Roman"/>
        <family val="1"/>
        <charset val="186"/>
      </rPr>
      <t xml:space="preserve"> (4 -10 m. paskirta bausmė) </t>
    </r>
    <r>
      <rPr>
        <b/>
        <sz val="11"/>
        <color theme="1"/>
        <rFont val="Times New Roman"/>
        <family val="1"/>
        <charset val="186"/>
      </rPr>
      <t>ir 2/3  bausmės</t>
    </r>
    <r>
      <rPr>
        <sz val="11"/>
        <color theme="1"/>
        <rFont val="Times New Roman"/>
        <family val="1"/>
        <charset val="186"/>
      </rPr>
      <t xml:space="preserve"> (10 -25 m. paskirta bausmė - BVK 82 str. 1 d. 2-3 p. ir 82 str. 2 d.)</t>
    </r>
  </si>
  <si>
    <r>
      <rPr>
        <b/>
        <sz val="11"/>
        <color theme="1"/>
        <rFont val="Times New Roman"/>
        <family val="1"/>
        <charset val="186"/>
      </rPr>
      <t>Automatinis lygtinis paleidimas</t>
    </r>
    <r>
      <rPr>
        <sz val="11"/>
        <color theme="1"/>
        <rFont val="Times New Roman"/>
        <family val="1"/>
        <charset val="186"/>
      </rPr>
      <t xml:space="preserve"> (BVK 82 str. 3 d.)</t>
    </r>
  </si>
  <si>
    <t>Laisvės atėmimo bausmę atliekančių nuteistųjų lygtinio paleidimo  2025  m. II ketv.  suvestinė ataskaita</t>
  </si>
  <si>
    <t>Vyr. specialistas Regimantas Mikaliūnas, regimantas.mikaliunas@kalejimai.lt</t>
  </si>
  <si>
    <t>2025 m. II ketvirčio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</si>
</sst>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7" workbookViewId="0">
      <selection activeCell="K20" sqref="K20"/>
    </sheetView>
  </sheetViews>
  <sheetFormatPr defaultRowHeight="15" x14ac:dyDescent="0.25"/>
  <cols>
    <col min="1" max="1" width="16" customWidth="1"/>
    <col min="2" max="2" width="8.42578125" customWidth="1"/>
    <col min="3" max="3" width="13.42578125" customWidth="1"/>
    <col min="4" max="4" width="10.42578125" customWidth="1"/>
    <col min="5" max="5" width="23.140625" customWidth="1"/>
    <col min="6" max="6" width="12.5703125" customWidth="1"/>
    <col min="7" max="9" width="8.7109375" hidden="1" customWidth="1"/>
  </cols>
  <sheetData>
    <row r="1" spans="1:9" x14ac:dyDescent="0.25">
      <c r="A1" s="16"/>
      <c r="B1" s="16"/>
      <c r="C1" s="16"/>
      <c r="D1" s="16"/>
      <c r="E1" s="16"/>
      <c r="F1" s="16"/>
    </row>
    <row r="2" spans="1:9" ht="15.75" x14ac:dyDescent="0.25">
      <c r="A2" s="21" t="s">
        <v>11</v>
      </c>
      <c r="B2" s="21"/>
      <c r="C2" s="21"/>
      <c r="D2" s="21"/>
      <c r="E2" s="21"/>
      <c r="F2" s="21"/>
    </row>
    <row r="3" spans="1:9" ht="15.75" x14ac:dyDescent="0.25">
      <c r="A3" s="35"/>
      <c r="B3" s="35"/>
      <c r="C3" s="35"/>
      <c r="D3" s="35"/>
      <c r="E3" s="35"/>
      <c r="F3" s="35"/>
    </row>
    <row r="4" spans="1:9" s="5" customFormat="1" x14ac:dyDescent="0.25">
      <c r="A4" s="17" t="s">
        <v>28</v>
      </c>
      <c r="B4" s="18"/>
      <c r="C4" s="18"/>
      <c r="D4" s="18"/>
      <c r="E4" s="18"/>
      <c r="F4" s="18"/>
      <c r="G4" s="4"/>
      <c r="H4" s="4"/>
      <c r="I4" s="4"/>
    </row>
    <row r="5" spans="1:9" x14ac:dyDescent="0.25">
      <c r="A5" s="19"/>
      <c r="B5" s="20"/>
      <c r="C5" s="20"/>
      <c r="D5" s="20"/>
      <c r="E5" s="20"/>
      <c r="F5" s="20"/>
    </row>
    <row r="6" spans="1:9" x14ac:dyDescent="0.25">
      <c r="A6" s="6"/>
      <c r="B6" s="7"/>
      <c r="C6" s="7"/>
      <c r="D6" s="7"/>
      <c r="E6" s="7"/>
      <c r="F6" s="7"/>
    </row>
    <row r="7" spans="1:9" ht="119.25" x14ac:dyDescent="0.25">
      <c r="A7" s="14" t="s">
        <v>2</v>
      </c>
      <c r="B7" s="14" t="s">
        <v>0</v>
      </c>
      <c r="C7" s="15" t="s">
        <v>12</v>
      </c>
      <c r="D7" s="15" t="s">
        <v>25</v>
      </c>
      <c r="E7" s="15" t="s">
        <v>26</v>
      </c>
      <c r="F7" s="15" t="s">
        <v>27</v>
      </c>
    </row>
    <row r="8" spans="1:9" x14ac:dyDescent="0.25">
      <c r="A8" s="1" t="s">
        <v>3</v>
      </c>
      <c r="B8" s="1">
        <f>18+14+21+18+20+20</f>
        <v>111</v>
      </c>
      <c r="C8" s="1">
        <f>17+18+18</f>
        <v>53</v>
      </c>
      <c r="D8" s="1">
        <f>1+1+1+1+0+0</f>
        <v>4</v>
      </c>
      <c r="E8" s="1">
        <f>1+1+2+1+2+2</f>
        <v>9</v>
      </c>
      <c r="F8" s="1">
        <f>16+12+18+17+18+18</f>
        <v>99</v>
      </c>
    </row>
    <row r="9" spans="1:9" x14ac:dyDescent="0.25">
      <c r="A9" s="1" t="s">
        <v>10</v>
      </c>
      <c r="B9" s="1">
        <f>3+3+3+2+1+2</f>
        <v>14</v>
      </c>
      <c r="C9" s="1">
        <v>0</v>
      </c>
      <c r="D9" s="1">
        <f>1+0+2+0+0+0</f>
        <v>3</v>
      </c>
      <c r="E9" s="1">
        <f>0+0+0+0+0+0</f>
        <v>0</v>
      </c>
      <c r="F9" s="1">
        <f>2+3+1+2+1+2</f>
        <v>11</v>
      </c>
    </row>
    <row r="10" spans="1:9" x14ac:dyDescent="0.25">
      <c r="A10" s="1" t="s">
        <v>4</v>
      </c>
      <c r="B10" s="1">
        <f>6+4+13+5+6+2</f>
        <v>36</v>
      </c>
      <c r="C10" s="1">
        <f>0+0+0+0+0+0</f>
        <v>0</v>
      </c>
      <c r="D10" s="1">
        <f>0+2+2+0+0+0</f>
        <v>4</v>
      </c>
      <c r="E10" s="1">
        <f>0+1+0+2+0+0</f>
        <v>3</v>
      </c>
      <c r="F10" s="1">
        <f>6+1+11+3+6+2</f>
        <v>29</v>
      </c>
    </row>
    <row r="11" spans="1:9" x14ac:dyDescent="0.25">
      <c r="A11" s="1" t="s">
        <v>5</v>
      </c>
      <c r="B11" s="1">
        <f>10+24+17+20+21+20</f>
        <v>112</v>
      </c>
      <c r="C11" s="1">
        <f>1+1+0+1+0+0</f>
        <v>3</v>
      </c>
      <c r="D11" s="1">
        <f>1+0+3+2+0+1</f>
        <v>7</v>
      </c>
      <c r="E11" s="1">
        <f>0+3+1+2+2+2</f>
        <v>10</v>
      </c>
      <c r="F11" s="1">
        <f>9+21+13+16+19+17</f>
        <v>95</v>
      </c>
    </row>
    <row r="12" spans="1:9" x14ac:dyDescent="0.25">
      <c r="A12" s="1" t="s">
        <v>6</v>
      </c>
      <c r="B12" s="1">
        <f>13+10+8+6+4+6</f>
        <v>47</v>
      </c>
      <c r="C12" s="1">
        <f>0+0+0+0+0+0</f>
        <v>0</v>
      </c>
      <c r="D12" s="1">
        <f>1+1+0+1+0+0</f>
        <v>3</v>
      </c>
      <c r="E12" s="1">
        <f>0+0+1+0+0+0</f>
        <v>1</v>
      </c>
      <c r="F12" s="1">
        <f>12+9+7+5+3+6</f>
        <v>42</v>
      </c>
    </row>
    <row r="13" spans="1:9" x14ac:dyDescent="0.25">
      <c r="A13" s="1" t="s">
        <v>7</v>
      </c>
      <c r="B13" s="1">
        <f>2+4+3+5+8+4</f>
        <v>26</v>
      </c>
      <c r="C13" s="1">
        <f>0+0+2+0+2+1</f>
        <v>5</v>
      </c>
      <c r="D13" s="1">
        <f>1+4+1+3+1+0</f>
        <v>10</v>
      </c>
      <c r="E13" s="1">
        <f>1+0+2+1+3+3</f>
        <v>10</v>
      </c>
      <c r="F13" s="1">
        <f>0+0+0+1+4+0</f>
        <v>5</v>
      </c>
    </row>
    <row r="14" spans="1:9" x14ac:dyDescent="0.25">
      <c r="A14" s="1" t="s">
        <v>8</v>
      </c>
      <c r="B14" s="1">
        <f>0+1+3+4+2+3</f>
        <v>13</v>
      </c>
      <c r="C14" s="1">
        <f>0+0+0+1+0+1</f>
        <v>2</v>
      </c>
      <c r="D14" s="1">
        <f>0+0+0+0+0+0</f>
        <v>0</v>
      </c>
      <c r="E14" s="1">
        <f>0+1+3+4+4+0</f>
        <v>12</v>
      </c>
      <c r="F14" s="1">
        <f>0+0+0+0+0+0</f>
        <v>0</v>
      </c>
    </row>
    <row r="15" spans="1:9" x14ac:dyDescent="0.25">
      <c r="A15" s="1" t="s">
        <v>9</v>
      </c>
      <c r="B15" s="1">
        <f>4+2+4+9+8+7</f>
        <v>34</v>
      </c>
      <c r="C15" s="1">
        <f>0+0+0+0+0+5</f>
        <v>5</v>
      </c>
      <c r="D15" s="1">
        <f>0+1+0+2+0+0</f>
        <v>3</v>
      </c>
      <c r="E15" s="1">
        <f>2+0+3+3+4+2</f>
        <v>14</v>
      </c>
      <c r="F15" s="1">
        <f>2+1+1+4+4+5</f>
        <v>17</v>
      </c>
    </row>
    <row r="16" spans="1:9" x14ac:dyDescent="0.25">
      <c r="A16" s="3" t="s">
        <v>1</v>
      </c>
      <c r="B16" s="2">
        <f>SUM(B8:B15)</f>
        <v>393</v>
      </c>
      <c r="C16" s="2">
        <f t="shared" ref="C16:F16" si="0">SUM(C8:C15)</f>
        <v>68</v>
      </c>
      <c r="D16" s="2">
        <f t="shared" si="0"/>
        <v>34</v>
      </c>
      <c r="E16" s="2">
        <f t="shared" si="0"/>
        <v>59</v>
      </c>
      <c r="F16" s="2">
        <f t="shared" si="0"/>
        <v>298</v>
      </c>
    </row>
    <row r="18" spans="1:9" x14ac:dyDescent="0.25">
      <c r="A18" t="s">
        <v>29</v>
      </c>
    </row>
    <row r="20" spans="1:9" ht="73.5" customHeight="1" x14ac:dyDescent="0.25">
      <c r="A20" s="22" t="s">
        <v>24</v>
      </c>
      <c r="B20" s="22"/>
      <c r="C20" s="22"/>
      <c r="D20" s="22"/>
      <c r="E20" s="22"/>
      <c r="F20" s="22"/>
      <c r="G20" s="22"/>
      <c r="H20" s="22"/>
      <c r="I20" s="22"/>
    </row>
    <row r="21" spans="1:9" ht="14.1" customHeight="1" x14ac:dyDescent="0.25">
      <c r="A21" s="33" t="s">
        <v>30</v>
      </c>
      <c r="B21" s="33"/>
      <c r="C21" s="33"/>
      <c r="D21" s="33"/>
      <c r="E21" s="33"/>
      <c r="F21" s="33"/>
      <c r="G21" s="8"/>
      <c r="H21" s="8"/>
      <c r="I21" s="8"/>
    </row>
    <row r="22" spans="1:9" ht="12.95" customHeight="1" thickBot="1" x14ac:dyDescent="0.3">
      <c r="A22" s="34"/>
      <c r="B22" s="34"/>
      <c r="C22" s="34"/>
      <c r="D22" s="34"/>
      <c r="E22" s="34"/>
      <c r="F22" s="34"/>
      <c r="G22" s="8"/>
      <c r="H22" s="8"/>
      <c r="I22" s="8"/>
    </row>
    <row r="23" spans="1:9" ht="62.1" customHeight="1" thickBot="1" x14ac:dyDescent="0.3">
      <c r="A23" s="23" t="s">
        <v>13</v>
      </c>
      <c r="B23" s="26" t="s">
        <v>14</v>
      </c>
      <c r="C23" s="27"/>
      <c r="D23" s="28" t="s">
        <v>15</v>
      </c>
      <c r="E23" s="29"/>
      <c r="F23" s="27"/>
      <c r="G23" s="30" t="s">
        <v>16</v>
      </c>
    </row>
    <row r="24" spans="1:9" ht="30.6" customHeight="1" thickBot="1" x14ac:dyDescent="0.3">
      <c r="A24" s="24"/>
      <c r="B24" s="23" t="s">
        <v>17</v>
      </c>
      <c r="C24" s="23" t="s">
        <v>18</v>
      </c>
      <c r="D24" s="23" t="s">
        <v>17</v>
      </c>
      <c r="E24" s="26" t="s">
        <v>19</v>
      </c>
      <c r="F24" s="27"/>
      <c r="G24" s="31"/>
    </row>
    <row r="25" spans="1:9" ht="16.5" thickBot="1" x14ac:dyDescent="0.3">
      <c r="A25" s="25"/>
      <c r="B25" s="25"/>
      <c r="C25" s="25"/>
      <c r="D25" s="25"/>
      <c r="E25" s="9" t="s">
        <v>20</v>
      </c>
      <c r="F25" s="9" t="s">
        <v>21</v>
      </c>
      <c r="G25" s="32"/>
    </row>
    <row r="26" spans="1:9" ht="32.25" thickBot="1" x14ac:dyDescent="0.3">
      <c r="A26" s="10" t="s">
        <v>22</v>
      </c>
      <c r="B26" s="11">
        <v>177</v>
      </c>
      <c r="C26" s="9">
        <v>83</v>
      </c>
      <c r="D26" s="9">
        <v>177</v>
      </c>
      <c r="E26" s="9">
        <v>46</v>
      </c>
      <c r="F26" s="9">
        <v>131</v>
      </c>
      <c r="G26" s="9">
        <v>11</v>
      </c>
    </row>
    <row r="27" spans="1:9" ht="48" thickBot="1" x14ac:dyDescent="0.3">
      <c r="A27" s="10" t="s">
        <v>23</v>
      </c>
      <c r="B27" s="12">
        <v>289</v>
      </c>
      <c r="C27" s="13">
        <v>199</v>
      </c>
      <c r="D27" s="13">
        <v>286</v>
      </c>
      <c r="E27" s="9">
        <v>111</v>
      </c>
      <c r="F27" s="13">
        <v>175</v>
      </c>
      <c r="G27" s="13">
        <v>23</v>
      </c>
    </row>
  </sheetData>
  <mergeCells count="15">
    <mergeCell ref="A1:F1"/>
    <mergeCell ref="A4:F5"/>
    <mergeCell ref="A2:F2"/>
    <mergeCell ref="A20:I20"/>
    <mergeCell ref="A23:A25"/>
    <mergeCell ref="B23:C23"/>
    <mergeCell ref="D23:F23"/>
    <mergeCell ref="G23:G25"/>
    <mergeCell ref="B24:B25"/>
    <mergeCell ref="C24:C25"/>
    <mergeCell ref="D24:D25"/>
    <mergeCell ref="E24:F24"/>
    <mergeCell ref="A21:F21"/>
    <mergeCell ref="A22:F22"/>
    <mergeCell ref="A3:F3"/>
  </mergeCells>
  <pageMargins left="0.7" right="0.7" top="0.75" bottom="0.75" header="0.3" footer="0.3"/>
  <pageSetup paperSize="9" orientation="portrait" r:id="rId1"/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 II ketv.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Egidijus Zykas</dc:creator>
  <cp:lastModifiedBy>Regimantas Mikaliūnas</cp:lastModifiedBy>
  <cp:lastPrinted>2025-04-29T14:12:26Z</cp:lastPrinted>
  <dcterms:created xsi:type="dcterms:W3CDTF">2015-06-05T18:19:34Z</dcterms:created>
  <dcterms:modified xsi:type="dcterms:W3CDTF">2025-07-17T07:03:57Z</dcterms:modified>
</cp:coreProperties>
</file>