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7 Liepa/2025/suvestines/"/>
    </mc:Choice>
  </mc:AlternateContent>
  <xr:revisionPtr revIDLastSave="97" documentId="8_{C6105412-6D4A-4962-ADB8-5B6A26B86518}" xr6:coauthVersionLast="47" xr6:coauthVersionMax="47" xr10:uidLastSave="{26DFDF36-DAEE-45FC-A8EF-ADE65961428D}"/>
  <bookViews>
    <workbookView xWindow="-120" yWindow="-120" windowWidth="29040" windowHeight="1572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16" i="1"/>
  <c r="E30" i="1"/>
  <c r="E29" i="1" s="1"/>
  <c r="H17" i="1"/>
  <c r="H26" i="1"/>
  <c r="H21" i="1"/>
  <c r="H12" i="1"/>
  <c r="H30" i="1"/>
  <c r="H29" i="1" s="1"/>
  <c r="L12" i="1" l="1"/>
  <c r="C12" i="1" s="1"/>
  <c r="L23" i="1"/>
  <c r="L24" i="1"/>
  <c r="C24" i="1"/>
  <c r="C13" i="1"/>
  <c r="C10" i="1"/>
  <c r="H11" i="1"/>
  <c r="I30" i="1"/>
  <c r="I29" i="1" s="1"/>
  <c r="J30" i="1"/>
  <c r="J29" i="1" s="1"/>
  <c r="K30" i="1"/>
  <c r="K29" i="1" s="1"/>
  <c r="M30" i="1"/>
  <c r="M29" i="1" s="1"/>
  <c r="F30" i="1"/>
  <c r="F29" i="1" s="1"/>
  <c r="G30" i="1"/>
  <c r="G29" i="1" s="1"/>
  <c r="D30" i="1"/>
  <c r="D29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19" i="1"/>
  <c r="C19" i="1" s="1"/>
  <c r="L20" i="1"/>
  <c r="C20" i="1" s="1"/>
  <c r="L21" i="1"/>
  <c r="C21" i="1" s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<sst xmlns="http://schemas.openxmlformats.org/spreadsheetml/2006/main" count="73" uniqueCount="69">
  <si>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</si>
  <si>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</si>
  <si>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</si>
  <si>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</si>
  <si>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</si>
  <si>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</si>
  <si>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</si>
  <si>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</si>
  <si>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</si>
  <si>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</si>
  <si>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</si>
  <si>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</si>
  <si>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</si>
  <si>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</si>
  <si>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</si>
  <si>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</si>
  <si>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</si>
  <si>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</si>
  <si>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</si>
  <si>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</si>
  <si>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</si>
  <si>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</si>
  <si>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</si>
  <si>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</si>
  <si>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</si>
  <si>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</si>
  <si>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</si>
  <si>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</si>
  <si>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</si>
  <si>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</si>
  <si>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</si>
  <si>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</si>
  <si>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</si>
  <si>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</si>
  <si>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</si>
  <si>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</si>
  <si>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</si>
  <si>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</si>
  <si>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</si>
  <si>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</si>
  <si>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</si>
  <si>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</si>
  <si>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</si>
  <si>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</si>
  <si>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</si>
  <si>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</si>
  <si>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</si>
  <si>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</si>
  <si>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</si>
  <si>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</si>
  <si>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</si>
  <si>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</si>
  <si>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</si>
  <si>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</si>
  <si>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</si>
  <si>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</si>
  <si>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</si>
  <si>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</si>
  <si>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</si>
  <si>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</si>
  <si>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</si>
  <si>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</si>
  <si>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</si>
  <si>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</si>
  <si>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</si>
  <si>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</si>
  <si>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Regimantas Mikaliūnas</t>
  </si>
  <si>
    <t>2025-08-  Nr. LV-</t>
  </si>
  <si>
    <t xml:space="preserve"> 2025 m. sausio - liepos mėn.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</si>
</sst>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Normal="100" workbookViewId="0">
      <selection activeCell="A36" sqref="A36:P36"/>
    </sheetView>
  </sheetViews>
  <sheetFormatPr defaultRowHeight="12.75" x14ac:dyDescent="0.2"/>
  <cols>
    <col min="1" max="1" width="5" customWidth="1"/>
    <col min="2" max="2" width="42.140625" bestFit="1" customWidth="1"/>
    <col min="3" max="3" width="9.5703125" customWidth="1"/>
    <col min="4" max="4" width="8.5703125" customWidth="1"/>
    <col min="5" max="5" width="14.5703125" customWidth="1"/>
    <col min="6" max="6" width="11.5703125" customWidth="1"/>
    <col min="7" max="7" width="14.28515625" style="41" customWidth="1"/>
    <col min="8" max="8" width="13.5703125" customWidth="1"/>
    <col min="9" max="9" width="7.42578125" bestFit="1" customWidth="1"/>
    <col min="10" max="10" width="10.7109375" hidden="1" customWidth="1"/>
    <col min="11" max="11" width="10.85546875" hidden="1" customWidth="1"/>
    <col min="12" max="12" width="10.42578125" customWidth="1"/>
    <col min="13" max="13" width="9.42578125" customWidth="1"/>
    <col min="14" max="14" width="16.28515625" bestFit="1" customWidth="1"/>
    <col min="15" max="15" width="8.28515625" customWidth="1"/>
    <col min="16" max="16" width="6.42578125" bestFit="1" customWidth="1"/>
  </cols>
  <sheetData>
    <row r="1" spans="1:20" s="1" customFormat="1" ht="15.75" x14ac:dyDescent="0.25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0" s="1" customFormat="1" ht="15" customHeight="1" x14ac:dyDescent="0.25">
      <c r="A2" s="31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20" s="1" customFormat="1" ht="14.25" customHeight="1" x14ac:dyDescent="0.25">
      <c r="A3" s="20"/>
      <c r="B3" s="20"/>
      <c r="C3" s="20"/>
      <c r="D3" s="20"/>
      <c r="E3" s="20"/>
      <c r="F3" s="20"/>
      <c r="G3" s="29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450000000000003" customHeight="1" x14ac:dyDescent="0.25">
      <c r="A4" s="32" t="s">
        <v>38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20" s="1" customFormat="1" ht="15" customHeight="1" x14ac:dyDescent="0.2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25">
      <c r="A6" s="33" t="s">
        <v>67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20" s="1" customFormat="1" ht="12.75" customHeight="1" x14ac:dyDescent="0.25">
      <c r="A7" s="33" t="s">
        <v>28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0" ht="25.15" customHeight="1" x14ac:dyDescent="0.25">
      <c r="A8" s="38" t="s">
        <v>68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R8" s="1"/>
      <c r="S8" s="1"/>
      <c r="T8" s="1"/>
    </row>
    <row r="9" spans="1:20" ht="37.9" customHeight="1" x14ac:dyDescent="0.25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25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2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75" x14ac:dyDescent="0.25">
      <c r="A12" s="7" t="s">
        <v>4</v>
      </c>
      <c r="B12" s="6" t="s">
        <v>45</v>
      </c>
      <c r="C12" s="13">
        <f t="shared" si="0"/>
        <v>19</v>
      </c>
      <c r="D12" s="8">
        <v>5</v>
      </c>
      <c r="E12" s="8">
        <v>3</v>
      </c>
      <c r="F12" s="8"/>
      <c r="G12" s="8"/>
      <c r="H12" s="8">
        <f>0+0+2</f>
        <v>2</v>
      </c>
      <c r="I12" s="8">
        <v>5</v>
      </c>
      <c r="J12" s="8">
        <v>4</v>
      </c>
      <c r="K12" s="8"/>
      <c r="L12" s="8">
        <f>J12+K12</f>
        <v>4</v>
      </c>
      <c r="M12" s="8"/>
      <c r="O12" s="1"/>
      <c r="P12" s="1"/>
      <c r="Q12" s="1"/>
    </row>
    <row r="13" spans="1:20" ht="26.25" x14ac:dyDescent="0.25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13"/>
      <c r="M13" s="8"/>
      <c r="O13" s="1"/>
      <c r="P13" s="1"/>
      <c r="Q13" s="1"/>
    </row>
    <row r="14" spans="1:20" ht="15.75" x14ac:dyDescent="0.25">
      <c r="A14" s="7" t="s">
        <v>5</v>
      </c>
      <c r="B14" s="6" t="s">
        <v>31</v>
      </c>
      <c r="C14" s="13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75" x14ac:dyDescent="0.25">
      <c r="A15" s="7" t="s">
        <v>6</v>
      </c>
      <c r="B15" s="6" t="s">
        <v>13</v>
      </c>
      <c r="C15" s="13">
        <f t="shared" si="0"/>
        <v>0</v>
      </c>
      <c r="D15" s="8"/>
      <c r="E15" s="8">
        <v>0</v>
      </c>
      <c r="F15" s="8"/>
      <c r="G15" s="8"/>
      <c r="H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.75" x14ac:dyDescent="0.25">
      <c r="A16" s="7" t="s">
        <v>7</v>
      </c>
      <c r="B16" s="16" t="s">
        <v>16</v>
      </c>
      <c r="C16" s="13">
        <f t="shared" si="0"/>
        <v>232</v>
      </c>
      <c r="D16" s="8">
        <v>100</v>
      </c>
      <c r="E16" s="8">
        <v>54</v>
      </c>
      <c r="F16" s="8"/>
      <c r="G16" s="8"/>
      <c r="H16" s="8">
        <f>0+1+1</f>
        <v>2</v>
      </c>
      <c r="I16" s="8">
        <v>65</v>
      </c>
      <c r="J16" s="8">
        <v>2</v>
      </c>
      <c r="K16" s="8">
        <v>9</v>
      </c>
      <c r="L16" s="8">
        <f t="shared" si="1"/>
        <v>11</v>
      </c>
      <c r="M16" s="8"/>
      <c r="O16" s="1"/>
      <c r="P16" s="1"/>
      <c r="Q16" s="1"/>
    </row>
    <row r="17" spans="1:17" ht="15.75" x14ac:dyDescent="0.25">
      <c r="A17" s="7" t="s">
        <v>48</v>
      </c>
      <c r="B17" s="6" t="s">
        <v>18</v>
      </c>
      <c r="C17" s="13">
        <f t="shared" si="0"/>
        <v>131</v>
      </c>
      <c r="D17" s="8">
        <v>67</v>
      </c>
      <c r="E17" s="8">
        <v>20</v>
      </c>
      <c r="F17" s="8"/>
      <c r="G17" s="8"/>
      <c r="H17" s="8">
        <f>0+1+1</f>
        <v>2</v>
      </c>
      <c r="I17" s="8">
        <v>33</v>
      </c>
      <c r="J17" s="8">
        <v>3</v>
      </c>
      <c r="K17" s="8">
        <v>6</v>
      </c>
      <c r="L17" s="8">
        <f t="shared" si="1"/>
        <v>9</v>
      </c>
      <c r="M17" s="8"/>
      <c r="O17" s="1"/>
      <c r="P17" s="1"/>
      <c r="Q17" s="1"/>
    </row>
    <row r="18" spans="1:17" ht="15.75" x14ac:dyDescent="0.25">
      <c r="A18" s="7" t="s">
        <v>49</v>
      </c>
      <c r="B18" s="9" t="s">
        <v>30</v>
      </c>
      <c r="C18" s="13">
        <f t="shared" si="0"/>
        <v>13</v>
      </c>
      <c r="D18" s="8">
        <v>8</v>
      </c>
      <c r="E18" s="8">
        <v>2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75" x14ac:dyDescent="0.25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75" x14ac:dyDescent="0.25">
      <c r="A20" s="7" t="s">
        <v>8</v>
      </c>
      <c r="B20" s="6" t="s">
        <v>31</v>
      </c>
      <c r="C20" s="13">
        <f t="shared" si="0"/>
        <v>307</v>
      </c>
      <c r="D20" s="8"/>
      <c r="E20" s="8">
        <v>0</v>
      </c>
      <c r="F20" s="8"/>
      <c r="G20" s="8">
        <v>52</v>
      </c>
      <c r="H20" s="8">
        <v>10</v>
      </c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75" x14ac:dyDescent="0.25">
      <c r="A21" s="7" t="s">
        <v>9</v>
      </c>
      <c r="B21" s="6" t="s">
        <v>13</v>
      </c>
      <c r="C21" s="13" t="e">
        <f>SUM(D21,E21,F21,#REF!,H21,I21,L21:M21)</f>
        <v>#REF!</v>
      </c>
      <c r="D21" s="8">
        <v>1</v>
      </c>
      <c r="E21" s="8">
        <v>10.45</v>
      </c>
      <c r="F21" s="8"/>
      <c r="G21" s="8">
        <v>1.05</v>
      </c>
      <c r="H21" s="8">
        <f>4.58+0+0</f>
        <v>4.58</v>
      </c>
      <c r="I21" s="8">
        <v>20.75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75" x14ac:dyDescent="0.25">
      <c r="A22" s="7" t="s">
        <v>50</v>
      </c>
      <c r="B22" s="18" t="s">
        <v>14</v>
      </c>
      <c r="C22" s="13">
        <f>SUM(D22,E22,F22,G21,H22,I22,L22:M22)</f>
        <v>979.94999999999993</v>
      </c>
      <c r="D22" s="8">
        <v>186</v>
      </c>
      <c r="E22" s="8">
        <v>309.5</v>
      </c>
      <c r="F22" s="8"/>
      <c r="G22" s="30">
        <v>26.5</v>
      </c>
      <c r="H22" s="8">
        <v>385.5</v>
      </c>
      <c r="I22" s="8">
        <v>85.9</v>
      </c>
      <c r="J22" s="8"/>
      <c r="K22" s="8"/>
      <c r="L22" s="8">
        <f t="shared" si="1"/>
        <v>0</v>
      </c>
      <c r="M22" s="8">
        <v>12</v>
      </c>
      <c r="O22" s="1"/>
      <c r="P22" s="1"/>
      <c r="Q22" s="1"/>
    </row>
    <row r="23" spans="1:17" ht="56.45" customHeight="1" x14ac:dyDescent="0.25">
      <c r="A23" s="7" t="s">
        <v>51</v>
      </c>
      <c r="B23" s="19" t="s">
        <v>46</v>
      </c>
      <c r="C23" s="13">
        <f t="shared" si="0"/>
        <v>1149</v>
      </c>
      <c r="D23" s="8">
        <v>126</v>
      </c>
      <c r="E23" s="8">
        <v>313</v>
      </c>
      <c r="F23" s="8">
        <v>1</v>
      </c>
      <c r="G23" s="8">
        <v>66</v>
      </c>
      <c r="H23" s="8">
        <f>369+27</f>
        <v>396</v>
      </c>
      <c r="I23" s="8">
        <v>89</v>
      </c>
      <c r="J23" s="8">
        <v>36</v>
      </c>
      <c r="K23" s="8">
        <v>8</v>
      </c>
      <c r="L23" s="8">
        <f t="shared" si="1"/>
        <v>44</v>
      </c>
      <c r="M23" s="8">
        <v>114</v>
      </c>
      <c r="O23" s="1"/>
      <c r="P23" s="1"/>
      <c r="Q23" s="1"/>
    </row>
    <row r="24" spans="1:17" ht="39" x14ac:dyDescent="0.25">
      <c r="A24" s="5" t="s">
        <v>52</v>
      </c>
      <c r="B24" s="9" t="s">
        <v>32</v>
      </c>
      <c r="C24" s="13">
        <f t="shared" si="0"/>
        <v>109</v>
      </c>
      <c r="D24" s="8"/>
      <c r="E24" s="8">
        <v>0</v>
      </c>
      <c r="F24" s="8">
        <v>0</v>
      </c>
      <c r="G24" s="8"/>
      <c r="H24" s="8">
        <f>0+5+0+5+2</f>
        <v>12</v>
      </c>
      <c r="I24" s="8">
        <v>3</v>
      </c>
      <c r="J24" s="8">
        <v>17</v>
      </c>
      <c r="K24" s="8">
        <v>6</v>
      </c>
      <c r="L24" s="8">
        <f t="shared" si="1"/>
        <v>23</v>
      </c>
      <c r="M24" s="8">
        <v>71</v>
      </c>
      <c r="O24" s="1"/>
      <c r="P24" s="1"/>
      <c r="Q24" s="1"/>
    </row>
    <row r="25" spans="1:17" ht="15.75" x14ac:dyDescent="0.25">
      <c r="A25" s="5" t="s">
        <v>53</v>
      </c>
      <c r="B25" s="17" t="s">
        <v>33</v>
      </c>
      <c r="C25" s="13">
        <f t="shared" si="0"/>
        <v>962</v>
      </c>
      <c r="D25" s="8">
        <v>105</v>
      </c>
      <c r="E25" s="8">
        <v>265</v>
      </c>
      <c r="F25" s="8">
        <v>5</v>
      </c>
      <c r="G25" s="8">
        <v>43</v>
      </c>
      <c r="H25" s="8">
        <f>299+25</f>
        <v>324</v>
      </c>
      <c r="I25" s="23">
        <v>82</v>
      </c>
      <c r="J25" s="8">
        <v>53</v>
      </c>
      <c r="K25" s="8">
        <v>4</v>
      </c>
      <c r="L25" s="8">
        <f t="shared" si="1"/>
        <v>57</v>
      </c>
      <c r="M25" s="8">
        <v>81</v>
      </c>
      <c r="O25" s="1"/>
      <c r="P25" s="1"/>
      <c r="Q25" s="1"/>
    </row>
    <row r="26" spans="1:17" ht="39" x14ac:dyDescent="0.25">
      <c r="A26" s="7" t="s">
        <v>54</v>
      </c>
      <c r="B26" s="9" t="s">
        <v>32</v>
      </c>
      <c r="C26" s="13">
        <f t="shared" si="0"/>
        <v>42</v>
      </c>
      <c r="D26" s="8"/>
      <c r="E26" s="8"/>
      <c r="F26" s="8"/>
      <c r="G26" s="8"/>
      <c r="H26" s="8">
        <f>0+2+1+1</f>
        <v>4</v>
      </c>
      <c r="I26" s="23"/>
      <c r="J26" s="8">
        <v>4</v>
      </c>
      <c r="K26" s="8">
        <v>3</v>
      </c>
      <c r="L26" s="8">
        <f t="shared" si="1"/>
        <v>7</v>
      </c>
      <c r="M26" s="8">
        <v>31</v>
      </c>
      <c r="O26" s="1"/>
      <c r="P26" s="1"/>
      <c r="Q26" s="1"/>
    </row>
    <row r="27" spans="1:17" ht="15.75" x14ac:dyDescent="0.25">
      <c r="A27" s="7" t="s">
        <v>55</v>
      </c>
      <c r="B27" s="17" t="s">
        <v>34</v>
      </c>
      <c r="C27" s="13">
        <f t="shared" si="0"/>
        <v>50</v>
      </c>
      <c r="D27" s="8">
        <v>7</v>
      </c>
      <c r="E27" s="8">
        <v>7</v>
      </c>
      <c r="F27" s="8"/>
      <c r="G27" s="8"/>
      <c r="H27" s="8">
        <v>8</v>
      </c>
      <c r="I27" s="8">
        <v>22</v>
      </c>
      <c r="J27" s="8">
        <v>2</v>
      </c>
      <c r="K27" s="8"/>
      <c r="L27" s="8">
        <f t="shared" si="1"/>
        <v>2</v>
      </c>
      <c r="M27" s="8">
        <v>4</v>
      </c>
      <c r="O27" s="1"/>
      <c r="P27" s="1"/>
      <c r="Q27" s="1"/>
    </row>
    <row r="28" spans="1:17" ht="39" x14ac:dyDescent="0.25">
      <c r="A28" s="7" t="s">
        <v>56</v>
      </c>
      <c r="B28" s="9" t="s">
        <v>32</v>
      </c>
      <c r="C28" s="13">
        <f t="shared" si="0"/>
        <v>3</v>
      </c>
      <c r="D28" s="8"/>
      <c r="E28" s="8"/>
      <c r="F28" s="8"/>
      <c r="G28" s="8"/>
      <c r="H28" s="8"/>
      <c r="I28" s="8"/>
      <c r="J28" s="8"/>
      <c r="K28" s="8"/>
      <c r="L28" s="8">
        <f t="shared" si="1"/>
        <v>0</v>
      </c>
      <c r="M28" s="8">
        <v>3</v>
      </c>
      <c r="O28" s="1"/>
      <c r="P28" s="1"/>
      <c r="Q28" s="1"/>
    </row>
    <row r="29" spans="1:17" ht="15.75" x14ac:dyDescent="0.25">
      <c r="A29" s="7" t="s">
        <v>57</v>
      </c>
      <c r="B29" s="9" t="s">
        <v>12</v>
      </c>
      <c r="C29" s="13">
        <f>SUM(D29,E29,F29,G29,H29,I29,L29:M29)</f>
        <v>532</v>
      </c>
      <c r="D29" s="13">
        <f>SUM(D30,D34,D35)</f>
        <v>102</v>
      </c>
      <c r="E29" s="13">
        <f t="shared" ref="E29:L29" si="2">SUM(E30,E34,E35)</f>
        <v>185</v>
      </c>
      <c r="F29" s="13">
        <f t="shared" si="2"/>
        <v>0</v>
      </c>
      <c r="G29" s="13">
        <f>SUM(G30,G34,G35)</f>
        <v>115</v>
      </c>
      <c r="H29" s="13">
        <f>SUM(H30,H34,H35)</f>
        <v>89</v>
      </c>
      <c r="I29" s="13">
        <f t="shared" si="2"/>
        <v>27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14</v>
      </c>
      <c r="O29" s="1"/>
      <c r="P29" s="1"/>
      <c r="Q29" s="1"/>
    </row>
    <row r="30" spans="1:17" ht="15.75" x14ac:dyDescent="0.25">
      <c r="A30" s="7" t="s">
        <v>10</v>
      </c>
      <c r="B30" s="9" t="s">
        <v>20</v>
      </c>
      <c r="C30" s="13">
        <f t="shared" si="0"/>
        <v>462</v>
      </c>
      <c r="D30" s="8">
        <f>SUM(D31:D33)</f>
        <v>91</v>
      </c>
      <c r="E30" s="8">
        <f t="shared" ref="E30:M30" si="3">SUM(E31:E33)</f>
        <v>154</v>
      </c>
      <c r="F30" s="8">
        <f t="shared" si="3"/>
        <v>0</v>
      </c>
      <c r="G30" s="8">
        <f t="shared" si="3"/>
        <v>90</v>
      </c>
      <c r="H30" s="8">
        <f>SUM(H31:H33)</f>
        <v>86</v>
      </c>
      <c r="I30" s="8">
        <f t="shared" si="3"/>
        <v>27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14</v>
      </c>
      <c r="O30" s="1"/>
      <c r="P30" s="1"/>
      <c r="Q30" s="1"/>
    </row>
    <row r="31" spans="1:17" ht="22.15" customHeight="1" x14ac:dyDescent="0.25">
      <c r="A31" s="7" t="s">
        <v>58</v>
      </c>
      <c r="B31" s="9" t="s">
        <v>21</v>
      </c>
      <c r="C31" s="13">
        <f t="shared" si="0"/>
        <v>75</v>
      </c>
      <c r="D31" s="8">
        <v>11</v>
      </c>
      <c r="E31" s="8">
        <v>36</v>
      </c>
      <c r="F31" s="8">
        <v>0</v>
      </c>
      <c r="G31" s="8">
        <v>21</v>
      </c>
      <c r="H31" s="8">
        <v>7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75" x14ac:dyDescent="0.25">
      <c r="A32" s="7" t="s">
        <v>59</v>
      </c>
      <c r="B32" s="9" t="s">
        <v>22</v>
      </c>
      <c r="C32" s="13">
        <f t="shared" si="0"/>
        <v>321</v>
      </c>
      <c r="D32" s="8">
        <v>67</v>
      </c>
      <c r="E32" s="8">
        <v>104</v>
      </c>
      <c r="F32" s="8">
        <v>0</v>
      </c>
      <c r="G32" s="8">
        <v>42</v>
      </c>
      <c r="H32" s="8">
        <v>78</v>
      </c>
      <c r="I32" s="8">
        <v>24</v>
      </c>
      <c r="J32" s="8">
        <v>0</v>
      </c>
      <c r="K32" s="8">
        <v>0</v>
      </c>
      <c r="L32" s="8">
        <f t="shared" si="1"/>
        <v>0</v>
      </c>
      <c r="M32" s="8">
        <v>6</v>
      </c>
      <c r="O32" s="1"/>
      <c r="P32" s="1"/>
      <c r="Q32" s="1"/>
    </row>
    <row r="33" spans="1:20" ht="15.75" x14ac:dyDescent="0.25">
      <c r="A33" s="12" t="s">
        <v>60</v>
      </c>
      <c r="B33" s="14" t="s">
        <v>23</v>
      </c>
      <c r="C33" s="13">
        <f t="shared" si="0"/>
        <v>66</v>
      </c>
      <c r="D33" s="8">
        <v>13</v>
      </c>
      <c r="E33" s="8">
        <v>14</v>
      </c>
      <c r="F33" s="8">
        <v>0</v>
      </c>
      <c r="G33" s="8">
        <v>27</v>
      </c>
      <c r="H33" s="8">
        <v>1</v>
      </c>
      <c r="I33" s="8">
        <v>3</v>
      </c>
      <c r="J33" s="8">
        <v>0</v>
      </c>
      <c r="K33" s="8">
        <v>0</v>
      </c>
      <c r="L33" s="8">
        <f t="shared" si="1"/>
        <v>0</v>
      </c>
      <c r="M33" s="8">
        <v>8</v>
      </c>
      <c r="O33" s="1"/>
      <c r="P33" s="1"/>
      <c r="Q33" s="1"/>
    </row>
    <row r="34" spans="1:20" ht="15.75" x14ac:dyDescent="0.25">
      <c r="A34" s="7" t="s">
        <v>11</v>
      </c>
      <c r="B34" s="15" t="s">
        <v>24</v>
      </c>
      <c r="C34" s="13">
        <f>SUM(D34,E34,F34,G34,H34,I34,L34:M34)</f>
        <v>45</v>
      </c>
      <c r="D34" s="8">
        <v>10</v>
      </c>
      <c r="E34" s="8">
        <v>20</v>
      </c>
      <c r="F34" s="8">
        <v>0</v>
      </c>
      <c r="G34" s="8">
        <v>14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75" x14ac:dyDescent="0.25">
      <c r="A35" s="7" t="s">
        <v>26</v>
      </c>
      <c r="B35" s="15" t="s">
        <v>15</v>
      </c>
      <c r="C35" s="13">
        <f>SUM(D35,E35,F35,G35,H35,I35,L35:M35)</f>
        <v>25</v>
      </c>
      <c r="D35" s="8">
        <v>1</v>
      </c>
      <c r="E35" s="8">
        <v>11</v>
      </c>
      <c r="F35" s="8">
        <v>0</v>
      </c>
      <c r="G35" s="8">
        <v>11</v>
      </c>
      <c r="H35" s="8">
        <v>2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  <c r="O36" s="36"/>
      <c r="P36" s="36"/>
      <c r="R36" s="1"/>
      <c r="S36" s="1"/>
      <c r="T36" s="1"/>
    </row>
    <row r="37" spans="1:20" ht="15.75" x14ac:dyDescent="0.25">
      <c r="A37" s="39"/>
      <c r="B37" s="39"/>
      <c r="C37" s="39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2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75" x14ac:dyDescent="0.2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1"/>
      <c r="M39" s="40" t="s">
        <v>66</v>
      </c>
      <c r="N39" s="40"/>
      <c r="O39" s="40"/>
      <c r="P39" s="40"/>
      <c r="R39" s="1"/>
      <c r="S39" s="1"/>
      <c r="T39" s="1"/>
    </row>
    <row r="40" spans="1:20" ht="15.75" x14ac:dyDescent="0.2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75" x14ac:dyDescent="0.2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75" x14ac:dyDescent="0.2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75" x14ac:dyDescent="0.25">
      <c r="A43" s="37"/>
      <c r="B43" s="37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75" x14ac:dyDescent="0.2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2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75" x14ac:dyDescent="0.2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75" x14ac:dyDescent="0.25">
      <c r="R47" s="1"/>
      <c r="S47" s="1"/>
      <c r="T47" s="1"/>
    </row>
    <row r="48" spans="1:20" ht="15.75" x14ac:dyDescent="0.25">
      <c r="R48" s="1"/>
      <c r="S48" s="1"/>
      <c r="T48" s="1"/>
    </row>
    <row r="49" spans="1:20" ht="15.75" x14ac:dyDescent="0.25">
      <c r="R49" s="1"/>
      <c r="S49" s="1"/>
      <c r="T49" s="1"/>
    </row>
    <row r="50" spans="1:20" ht="60.6" customHeight="1" x14ac:dyDescent="0.2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75" x14ac:dyDescent="0.2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75" x14ac:dyDescent="0.2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2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2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75" x14ac:dyDescent="0.2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34"/>
      <c r="S56" s="34"/>
      <c r="T56" s="34"/>
    </row>
    <row r="57" spans="1:20" ht="18.600000000000001" customHeight="1" x14ac:dyDescent="0.2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75" x14ac:dyDescent="0.2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75" x14ac:dyDescent="0.2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75" x14ac:dyDescent="0.2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75" x14ac:dyDescent="0.2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75" x14ac:dyDescent="0.2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75" x14ac:dyDescent="0.2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75" x14ac:dyDescent="0.2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75" x14ac:dyDescent="0.2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75" x14ac:dyDescent="0.2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75" x14ac:dyDescent="0.2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75" x14ac:dyDescent="0.2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75" x14ac:dyDescent="0.2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2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75" x14ac:dyDescent="0.2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75" x14ac:dyDescent="0.2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75" x14ac:dyDescent="0.2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75" x14ac:dyDescent="0.2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75" x14ac:dyDescent="0.2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75" x14ac:dyDescent="0.2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75" x14ac:dyDescent="0.2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75" x14ac:dyDescent="0.2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75" x14ac:dyDescent="0.2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75" x14ac:dyDescent="0.2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75" x14ac:dyDescent="0.2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75" x14ac:dyDescent="0.2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75" x14ac:dyDescent="0.2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75" x14ac:dyDescent="0.2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75" x14ac:dyDescent="0.2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75" x14ac:dyDescent="0.2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75" x14ac:dyDescent="0.2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75" x14ac:dyDescent="0.2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75" x14ac:dyDescent="0.2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75" x14ac:dyDescent="0.2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75" x14ac:dyDescent="0.2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75" x14ac:dyDescent="0.2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75" x14ac:dyDescent="0.2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75" x14ac:dyDescent="0.2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75" x14ac:dyDescent="0.2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75" x14ac:dyDescent="0.2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75" x14ac:dyDescent="0.2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75" x14ac:dyDescent="0.2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75" x14ac:dyDescent="0.2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75" x14ac:dyDescent="0.2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75" x14ac:dyDescent="0.2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75" x14ac:dyDescent="0.2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75" x14ac:dyDescent="0.2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75" x14ac:dyDescent="0.2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75" x14ac:dyDescent="0.2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75" x14ac:dyDescent="0.2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75" x14ac:dyDescent="0.2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75" x14ac:dyDescent="0.2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75" x14ac:dyDescent="0.2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75" x14ac:dyDescent="0.2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75" x14ac:dyDescent="0.2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75" x14ac:dyDescent="0.2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75" x14ac:dyDescent="0.2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75" x14ac:dyDescent="0.2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75" x14ac:dyDescent="0.2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75" x14ac:dyDescent="0.2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75" x14ac:dyDescent="0.2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75" x14ac:dyDescent="0.2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75" x14ac:dyDescent="0.2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75" x14ac:dyDescent="0.2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75" x14ac:dyDescent="0.2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75" x14ac:dyDescent="0.2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75" x14ac:dyDescent="0.2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75" x14ac:dyDescent="0.2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75" x14ac:dyDescent="0.2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75" x14ac:dyDescent="0.2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75" x14ac:dyDescent="0.2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75" x14ac:dyDescent="0.2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75" x14ac:dyDescent="0.2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75" x14ac:dyDescent="0.2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75" x14ac:dyDescent="0.2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75" x14ac:dyDescent="0.2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75" x14ac:dyDescent="0.2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75" x14ac:dyDescent="0.2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75" x14ac:dyDescent="0.2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75" x14ac:dyDescent="0.2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75" x14ac:dyDescent="0.2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75" x14ac:dyDescent="0.2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75" x14ac:dyDescent="0.2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75" x14ac:dyDescent="0.2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75" x14ac:dyDescent="0.2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75" x14ac:dyDescent="0.2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75" x14ac:dyDescent="0.2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75" x14ac:dyDescent="0.2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75" x14ac:dyDescent="0.2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75" x14ac:dyDescent="0.2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75" x14ac:dyDescent="0.2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75" x14ac:dyDescent="0.2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75" x14ac:dyDescent="0.2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75" x14ac:dyDescent="0.2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75" x14ac:dyDescent="0.2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75" x14ac:dyDescent="0.2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75" x14ac:dyDescent="0.2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75" x14ac:dyDescent="0.2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75" x14ac:dyDescent="0.2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75" x14ac:dyDescent="0.2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75" x14ac:dyDescent="0.2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75" x14ac:dyDescent="0.2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75" x14ac:dyDescent="0.2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75" x14ac:dyDescent="0.2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75" x14ac:dyDescent="0.2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75" x14ac:dyDescent="0.2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75" x14ac:dyDescent="0.2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75" x14ac:dyDescent="0.2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75" x14ac:dyDescent="0.2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75" x14ac:dyDescent="0.2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75" x14ac:dyDescent="0.2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75" x14ac:dyDescent="0.2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75" x14ac:dyDescent="0.2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75" x14ac:dyDescent="0.2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75" x14ac:dyDescent="0.2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75" x14ac:dyDescent="0.2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75" x14ac:dyDescent="0.2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75" x14ac:dyDescent="0.2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75" x14ac:dyDescent="0.2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75" x14ac:dyDescent="0.2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75" x14ac:dyDescent="0.2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75" x14ac:dyDescent="0.2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75" x14ac:dyDescent="0.2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75" x14ac:dyDescent="0.2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75" x14ac:dyDescent="0.2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75" x14ac:dyDescent="0.2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75" x14ac:dyDescent="0.2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75" x14ac:dyDescent="0.2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75" x14ac:dyDescent="0.2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75" x14ac:dyDescent="0.2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75" x14ac:dyDescent="0.2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75" x14ac:dyDescent="0.2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75" x14ac:dyDescent="0.2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75" x14ac:dyDescent="0.2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75" x14ac:dyDescent="0.2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75" x14ac:dyDescent="0.2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75" x14ac:dyDescent="0.2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75" x14ac:dyDescent="0.2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75" x14ac:dyDescent="0.2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75" x14ac:dyDescent="0.2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75" x14ac:dyDescent="0.2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75" x14ac:dyDescent="0.2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75" x14ac:dyDescent="0.2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75" x14ac:dyDescent="0.2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75" x14ac:dyDescent="0.2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75" x14ac:dyDescent="0.2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75" x14ac:dyDescent="0.2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75" x14ac:dyDescent="0.2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75" x14ac:dyDescent="0.2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75" x14ac:dyDescent="0.2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75" x14ac:dyDescent="0.2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75" x14ac:dyDescent="0.2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75" x14ac:dyDescent="0.2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75" x14ac:dyDescent="0.2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75" x14ac:dyDescent="0.2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75" x14ac:dyDescent="0.2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75" x14ac:dyDescent="0.2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75" x14ac:dyDescent="0.2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75" x14ac:dyDescent="0.2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75" x14ac:dyDescent="0.2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75" x14ac:dyDescent="0.2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75" x14ac:dyDescent="0.2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75" x14ac:dyDescent="0.2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75" x14ac:dyDescent="0.2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75" x14ac:dyDescent="0.2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75" x14ac:dyDescent="0.2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75" x14ac:dyDescent="0.2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75" x14ac:dyDescent="0.2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75" x14ac:dyDescent="0.2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75" x14ac:dyDescent="0.2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75" x14ac:dyDescent="0.2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75" x14ac:dyDescent="0.2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75" x14ac:dyDescent="0.2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75" x14ac:dyDescent="0.2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75" x14ac:dyDescent="0.2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75" x14ac:dyDescent="0.2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75" x14ac:dyDescent="0.2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75" x14ac:dyDescent="0.2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75" x14ac:dyDescent="0.2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75" x14ac:dyDescent="0.2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75" x14ac:dyDescent="0.2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75" x14ac:dyDescent="0.2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75" x14ac:dyDescent="0.2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75" x14ac:dyDescent="0.2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75" x14ac:dyDescent="0.2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75" x14ac:dyDescent="0.2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75" x14ac:dyDescent="0.2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75" x14ac:dyDescent="0.2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75" x14ac:dyDescent="0.2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75" x14ac:dyDescent="0.2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75" x14ac:dyDescent="0.2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75" x14ac:dyDescent="0.2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75" x14ac:dyDescent="0.2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75" x14ac:dyDescent="0.2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75" x14ac:dyDescent="0.2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75" x14ac:dyDescent="0.2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75" x14ac:dyDescent="0.2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75" x14ac:dyDescent="0.2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75" x14ac:dyDescent="0.2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75" x14ac:dyDescent="0.2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75" x14ac:dyDescent="0.2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75" x14ac:dyDescent="0.2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75" x14ac:dyDescent="0.2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75" x14ac:dyDescent="0.2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75" x14ac:dyDescent="0.2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75" x14ac:dyDescent="0.2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75" x14ac:dyDescent="0.2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75" x14ac:dyDescent="0.2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75" x14ac:dyDescent="0.2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75" x14ac:dyDescent="0.2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75" x14ac:dyDescent="0.2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75" x14ac:dyDescent="0.2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75" x14ac:dyDescent="0.2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75" x14ac:dyDescent="0.2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75" x14ac:dyDescent="0.2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75" x14ac:dyDescent="0.2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75" x14ac:dyDescent="0.2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75" x14ac:dyDescent="0.2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75" x14ac:dyDescent="0.2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75" x14ac:dyDescent="0.2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75" x14ac:dyDescent="0.2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75" x14ac:dyDescent="0.2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75" x14ac:dyDescent="0.2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75" x14ac:dyDescent="0.2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75" x14ac:dyDescent="0.2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75" x14ac:dyDescent="0.2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75" x14ac:dyDescent="0.2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75" x14ac:dyDescent="0.2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75" x14ac:dyDescent="0.2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75" x14ac:dyDescent="0.2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75" x14ac:dyDescent="0.2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75" x14ac:dyDescent="0.2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75" x14ac:dyDescent="0.2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75" x14ac:dyDescent="0.2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75" x14ac:dyDescent="0.2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75" x14ac:dyDescent="0.2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75" x14ac:dyDescent="0.2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75" x14ac:dyDescent="0.2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75" x14ac:dyDescent="0.2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75" x14ac:dyDescent="0.2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75" x14ac:dyDescent="0.2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75" x14ac:dyDescent="0.2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75" x14ac:dyDescent="0.2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75" x14ac:dyDescent="0.2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75" x14ac:dyDescent="0.2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75" x14ac:dyDescent="0.2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75" x14ac:dyDescent="0.2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75" x14ac:dyDescent="0.2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75" x14ac:dyDescent="0.2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75" x14ac:dyDescent="0.2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75" x14ac:dyDescent="0.2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75" x14ac:dyDescent="0.2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75" x14ac:dyDescent="0.2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75" x14ac:dyDescent="0.2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75" x14ac:dyDescent="0.2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75" x14ac:dyDescent="0.2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75" x14ac:dyDescent="0.2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75" x14ac:dyDescent="0.2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75" x14ac:dyDescent="0.2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75" x14ac:dyDescent="0.2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75" x14ac:dyDescent="0.2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75" x14ac:dyDescent="0.2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75" x14ac:dyDescent="0.2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75" x14ac:dyDescent="0.2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75" x14ac:dyDescent="0.2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75" x14ac:dyDescent="0.2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75" x14ac:dyDescent="0.2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75" x14ac:dyDescent="0.2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75" x14ac:dyDescent="0.2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75" x14ac:dyDescent="0.2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75" x14ac:dyDescent="0.2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75" x14ac:dyDescent="0.2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75" x14ac:dyDescent="0.2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75" x14ac:dyDescent="0.2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75" x14ac:dyDescent="0.2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75" x14ac:dyDescent="0.2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75" x14ac:dyDescent="0.2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75" x14ac:dyDescent="0.2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75" x14ac:dyDescent="0.2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75" x14ac:dyDescent="0.2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75" x14ac:dyDescent="0.2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75" x14ac:dyDescent="0.2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75" x14ac:dyDescent="0.2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75" x14ac:dyDescent="0.2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75" x14ac:dyDescent="0.2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75" x14ac:dyDescent="0.2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75" x14ac:dyDescent="0.2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75" x14ac:dyDescent="0.2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75" x14ac:dyDescent="0.2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75" x14ac:dyDescent="0.2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75" x14ac:dyDescent="0.2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75" x14ac:dyDescent="0.2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75" x14ac:dyDescent="0.2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75" x14ac:dyDescent="0.2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75" x14ac:dyDescent="0.2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75" x14ac:dyDescent="0.2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75" x14ac:dyDescent="0.2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75" x14ac:dyDescent="0.2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75" x14ac:dyDescent="0.2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75" x14ac:dyDescent="0.2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75" x14ac:dyDescent="0.2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75" x14ac:dyDescent="0.2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75" x14ac:dyDescent="0.2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75" x14ac:dyDescent="0.2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75" x14ac:dyDescent="0.2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75" x14ac:dyDescent="0.2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75" x14ac:dyDescent="0.2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75" x14ac:dyDescent="0.2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75" x14ac:dyDescent="0.2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75" x14ac:dyDescent="0.2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75" x14ac:dyDescent="0.2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75" x14ac:dyDescent="0.2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75" x14ac:dyDescent="0.2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75" x14ac:dyDescent="0.2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75" x14ac:dyDescent="0.2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75" x14ac:dyDescent="0.2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75" x14ac:dyDescent="0.2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75" x14ac:dyDescent="0.2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75" x14ac:dyDescent="0.2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75" x14ac:dyDescent="0.2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75" x14ac:dyDescent="0.2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75" x14ac:dyDescent="0.2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75" x14ac:dyDescent="0.2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75" x14ac:dyDescent="0.2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75" x14ac:dyDescent="0.2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75" x14ac:dyDescent="0.2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75" x14ac:dyDescent="0.2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75" x14ac:dyDescent="0.2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75" x14ac:dyDescent="0.2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75" x14ac:dyDescent="0.2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75" x14ac:dyDescent="0.2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75" x14ac:dyDescent="0.2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75" x14ac:dyDescent="0.2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75" x14ac:dyDescent="0.2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75" x14ac:dyDescent="0.2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75" x14ac:dyDescent="0.2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75" x14ac:dyDescent="0.2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75" x14ac:dyDescent="0.2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75" x14ac:dyDescent="0.2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75" x14ac:dyDescent="0.2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75" x14ac:dyDescent="0.2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75" x14ac:dyDescent="0.2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75" x14ac:dyDescent="0.2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75" x14ac:dyDescent="0.2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75" x14ac:dyDescent="0.2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75" x14ac:dyDescent="0.2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75" x14ac:dyDescent="0.2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75" x14ac:dyDescent="0.2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75" x14ac:dyDescent="0.2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75" x14ac:dyDescent="0.2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75" x14ac:dyDescent="0.2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75" x14ac:dyDescent="0.2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75" x14ac:dyDescent="0.2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75" x14ac:dyDescent="0.2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75" x14ac:dyDescent="0.2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75" x14ac:dyDescent="0.2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75" x14ac:dyDescent="0.2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75" x14ac:dyDescent="0.2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75" x14ac:dyDescent="0.2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75" x14ac:dyDescent="0.2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75" x14ac:dyDescent="0.2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75" x14ac:dyDescent="0.2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75" x14ac:dyDescent="0.2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75" x14ac:dyDescent="0.2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75" x14ac:dyDescent="0.2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75" x14ac:dyDescent="0.2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75" x14ac:dyDescent="0.2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75" x14ac:dyDescent="0.2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75" x14ac:dyDescent="0.2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75" x14ac:dyDescent="0.2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75" x14ac:dyDescent="0.2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75" x14ac:dyDescent="0.2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75" x14ac:dyDescent="0.2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75" x14ac:dyDescent="0.2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75" x14ac:dyDescent="0.2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75" x14ac:dyDescent="0.2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75" x14ac:dyDescent="0.2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75" x14ac:dyDescent="0.2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75" x14ac:dyDescent="0.2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75" x14ac:dyDescent="0.2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75" x14ac:dyDescent="0.2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75" x14ac:dyDescent="0.2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75" x14ac:dyDescent="0.2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75" x14ac:dyDescent="0.2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75" x14ac:dyDescent="0.2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75" x14ac:dyDescent="0.2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75" x14ac:dyDescent="0.2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75" x14ac:dyDescent="0.2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75" x14ac:dyDescent="0.2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75" x14ac:dyDescent="0.2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75" x14ac:dyDescent="0.2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75" x14ac:dyDescent="0.2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75" x14ac:dyDescent="0.2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75" x14ac:dyDescent="0.2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75" x14ac:dyDescent="0.2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75" x14ac:dyDescent="0.2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75" x14ac:dyDescent="0.2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75" x14ac:dyDescent="0.2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75" x14ac:dyDescent="0.2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75" x14ac:dyDescent="0.2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75" x14ac:dyDescent="0.2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75" x14ac:dyDescent="0.2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75" x14ac:dyDescent="0.2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75" x14ac:dyDescent="0.2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75" x14ac:dyDescent="0.2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75" x14ac:dyDescent="0.2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75" x14ac:dyDescent="0.2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75" x14ac:dyDescent="0.2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75" x14ac:dyDescent="0.2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75" x14ac:dyDescent="0.2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75" x14ac:dyDescent="0.2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75" x14ac:dyDescent="0.2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75" x14ac:dyDescent="0.2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75" x14ac:dyDescent="0.2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75" x14ac:dyDescent="0.2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75" x14ac:dyDescent="0.2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75" x14ac:dyDescent="0.2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75" x14ac:dyDescent="0.2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75" x14ac:dyDescent="0.2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75" x14ac:dyDescent="0.2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75" x14ac:dyDescent="0.2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75" x14ac:dyDescent="0.2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75" x14ac:dyDescent="0.2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75" x14ac:dyDescent="0.2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75" x14ac:dyDescent="0.2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75" x14ac:dyDescent="0.2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75" x14ac:dyDescent="0.2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75" x14ac:dyDescent="0.2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75" x14ac:dyDescent="0.2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75" x14ac:dyDescent="0.2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75" x14ac:dyDescent="0.2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75" x14ac:dyDescent="0.2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75" x14ac:dyDescent="0.2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75" x14ac:dyDescent="0.2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75" x14ac:dyDescent="0.2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75" x14ac:dyDescent="0.2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75" x14ac:dyDescent="0.2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75" x14ac:dyDescent="0.2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75" x14ac:dyDescent="0.2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75" x14ac:dyDescent="0.2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75" x14ac:dyDescent="0.2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75" x14ac:dyDescent="0.2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75" x14ac:dyDescent="0.2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75" x14ac:dyDescent="0.2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75" x14ac:dyDescent="0.2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75" x14ac:dyDescent="0.2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75" x14ac:dyDescent="0.2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75" x14ac:dyDescent="0.2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75" x14ac:dyDescent="0.2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75" x14ac:dyDescent="0.2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75" x14ac:dyDescent="0.2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75" x14ac:dyDescent="0.2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75" x14ac:dyDescent="0.2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75" x14ac:dyDescent="0.2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75" x14ac:dyDescent="0.2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75" x14ac:dyDescent="0.2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75" x14ac:dyDescent="0.2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75" x14ac:dyDescent="0.2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75" x14ac:dyDescent="0.2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75" x14ac:dyDescent="0.2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75" x14ac:dyDescent="0.2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75" x14ac:dyDescent="0.2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75" x14ac:dyDescent="0.2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75" x14ac:dyDescent="0.2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75" x14ac:dyDescent="0.2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75" x14ac:dyDescent="0.2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75" x14ac:dyDescent="0.2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75" x14ac:dyDescent="0.2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75" x14ac:dyDescent="0.2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75" x14ac:dyDescent="0.2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75" x14ac:dyDescent="0.2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75" x14ac:dyDescent="0.2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75" x14ac:dyDescent="0.2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75" x14ac:dyDescent="0.2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75" x14ac:dyDescent="0.2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75" x14ac:dyDescent="0.2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75" x14ac:dyDescent="0.2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75" x14ac:dyDescent="0.2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75" x14ac:dyDescent="0.2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75" x14ac:dyDescent="0.2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75" x14ac:dyDescent="0.2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75" x14ac:dyDescent="0.2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75" x14ac:dyDescent="0.2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75" x14ac:dyDescent="0.2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75" x14ac:dyDescent="0.2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75" x14ac:dyDescent="0.2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75" x14ac:dyDescent="0.2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75" x14ac:dyDescent="0.2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75" x14ac:dyDescent="0.2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75" x14ac:dyDescent="0.2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75" x14ac:dyDescent="0.2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75" x14ac:dyDescent="0.2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75" x14ac:dyDescent="0.2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75" x14ac:dyDescent="0.2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75" x14ac:dyDescent="0.2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75" x14ac:dyDescent="0.2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75" x14ac:dyDescent="0.2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75" x14ac:dyDescent="0.2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75" x14ac:dyDescent="0.2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75" x14ac:dyDescent="0.2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75" x14ac:dyDescent="0.25">
      <c r="R585" s="1"/>
      <c r="S585" s="1"/>
      <c r="T585" s="1"/>
    </row>
    <row r="586" spans="1:20" ht="15.75" x14ac:dyDescent="0.25">
      <c r="R586" s="1"/>
      <c r="S586" s="1"/>
      <c r="T586" s="1"/>
    </row>
    <row r="587" spans="1:20" ht="15.75" x14ac:dyDescent="0.25">
      <c r="R587" s="1"/>
      <c r="S587" s="1"/>
      <c r="T587" s="1"/>
    </row>
    <row r="588" spans="1:20" ht="15.75" x14ac:dyDescent="0.25">
      <c r="R588" s="1"/>
      <c r="S588" s="1"/>
      <c r="T588" s="1"/>
    </row>
    <row r="589" spans="1:20" ht="15.75" x14ac:dyDescent="0.25">
      <c r="R589" s="1"/>
      <c r="S589" s="1"/>
      <c r="T589" s="1"/>
    </row>
    <row r="590" spans="1:20" ht="15.75" x14ac:dyDescent="0.25">
      <c r="R590" s="1"/>
      <c r="S590" s="1"/>
      <c r="T590" s="1"/>
    </row>
    <row r="591" spans="1:20" ht="15.75" x14ac:dyDescent="0.25">
      <c r="R591" s="1"/>
      <c r="S591" s="1"/>
      <c r="T591" s="1"/>
    </row>
    <row r="592" spans="1:20" ht="15.75" x14ac:dyDescent="0.25">
      <c r="R592" s="1"/>
      <c r="S592" s="1"/>
      <c r="T592" s="1"/>
    </row>
    <row r="593" spans="18:20" ht="15.75" x14ac:dyDescent="0.25">
      <c r="R593" s="1"/>
      <c r="S593" s="1"/>
      <c r="T593" s="1"/>
    </row>
    <row r="594" spans="18:20" ht="15.75" x14ac:dyDescent="0.25">
      <c r="R594" s="1"/>
      <c r="S594" s="1"/>
      <c r="T594" s="1"/>
    </row>
    <row r="595" spans="18:20" ht="15.75" x14ac:dyDescent="0.25">
      <c r="R595" s="1"/>
      <c r="S595" s="1"/>
      <c r="T595" s="1"/>
    </row>
    <row r="596" spans="18:20" ht="15.75" x14ac:dyDescent="0.25">
      <c r="R596" s="1"/>
      <c r="S596" s="1"/>
      <c r="T596" s="1"/>
    </row>
    <row r="597" spans="18:20" ht="15.75" x14ac:dyDescent="0.25">
      <c r="R597" s="1"/>
      <c r="S597" s="1"/>
      <c r="T597" s="1"/>
    </row>
    <row r="598" spans="18:20" ht="15.75" x14ac:dyDescent="0.25">
      <c r="R598" s="1"/>
      <c r="S598" s="1"/>
      <c r="T598" s="1"/>
    </row>
    <row r="599" spans="18:20" ht="15.75" x14ac:dyDescent="0.25">
      <c r="R599" s="1"/>
      <c r="S599" s="1"/>
      <c r="T599" s="1"/>
    </row>
    <row r="600" spans="18:20" ht="15.75" x14ac:dyDescent="0.25">
      <c r="R600" s="1"/>
      <c r="S600" s="1"/>
      <c r="T600" s="1"/>
    </row>
    <row r="601" spans="18:20" ht="15.75" x14ac:dyDescent="0.25">
      <c r="R601" s="1"/>
      <c r="S601" s="1"/>
      <c r="T601" s="1"/>
    </row>
    <row r="602" spans="18:20" ht="15.75" x14ac:dyDescent="0.25">
      <c r="R602" s="1"/>
      <c r="S602" s="1"/>
      <c r="T602" s="1"/>
    </row>
    <row r="603" spans="18:20" ht="15.75" x14ac:dyDescent="0.25">
      <c r="R603" s="1"/>
      <c r="S603" s="1"/>
      <c r="T603" s="1"/>
    </row>
    <row r="604" spans="18:20" ht="15.75" x14ac:dyDescent="0.25">
      <c r="R604" s="1"/>
      <c r="S604" s="1"/>
      <c r="T604" s="1"/>
    </row>
    <row r="605" spans="18:20" ht="15.75" x14ac:dyDescent="0.25">
      <c r="R605" s="1"/>
      <c r="S605" s="1"/>
      <c r="T605" s="1"/>
    </row>
    <row r="606" spans="18:20" ht="15.75" x14ac:dyDescent="0.25">
      <c r="R606" s="1"/>
      <c r="S606" s="1"/>
      <c r="T606" s="1"/>
    </row>
    <row r="607" spans="18:20" ht="15.75" x14ac:dyDescent="0.25">
      <c r="R607" s="1"/>
      <c r="S607" s="1"/>
      <c r="T607" s="1"/>
    </row>
    <row r="608" spans="18:20" ht="15.75" x14ac:dyDescent="0.25">
      <c r="R608" s="1"/>
      <c r="S608" s="1"/>
      <c r="T608" s="1"/>
    </row>
    <row r="609" spans="18:20" ht="15.75" x14ac:dyDescent="0.25">
      <c r="R609" s="1"/>
      <c r="S609" s="1"/>
      <c r="T609" s="1"/>
    </row>
    <row r="610" spans="18:20" ht="15.75" x14ac:dyDescent="0.25">
      <c r="R610" s="1"/>
      <c r="S610" s="1"/>
      <c r="T610" s="1"/>
    </row>
    <row r="611" spans="18:20" ht="15.75" x14ac:dyDescent="0.25">
      <c r="R611" s="1"/>
      <c r="S611" s="1"/>
      <c r="T611" s="1"/>
    </row>
    <row r="612" spans="18:20" ht="15.75" x14ac:dyDescent="0.25">
      <c r="R612" s="1"/>
      <c r="S612" s="1"/>
      <c r="T612" s="1"/>
    </row>
    <row r="613" spans="18:20" ht="15.75" x14ac:dyDescent="0.25">
      <c r="R613" s="1"/>
      <c r="S613" s="1"/>
      <c r="T613" s="1"/>
    </row>
    <row r="614" spans="18:20" ht="15.75" x14ac:dyDescent="0.25">
      <c r="R614" s="1"/>
      <c r="S614" s="1"/>
      <c r="T614" s="1"/>
    </row>
    <row r="615" spans="18:20" ht="15.75" x14ac:dyDescent="0.25">
      <c r="R615" s="1"/>
      <c r="S615" s="1"/>
      <c r="T615" s="1"/>
    </row>
    <row r="616" spans="18:20" ht="15.75" x14ac:dyDescent="0.25">
      <c r="R616" s="1"/>
      <c r="S616" s="1"/>
      <c r="T616" s="1"/>
    </row>
    <row r="617" spans="18:20" ht="15.75" x14ac:dyDescent="0.25">
      <c r="R617" s="1"/>
      <c r="S617" s="1"/>
      <c r="T617" s="1"/>
    </row>
    <row r="618" spans="18:20" ht="15.75" x14ac:dyDescent="0.25">
      <c r="R618" s="1"/>
      <c r="S618" s="1"/>
      <c r="T618" s="1"/>
    </row>
    <row r="619" spans="18:20" ht="15.75" x14ac:dyDescent="0.25">
      <c r="R619" s="1"/>
      <c r="S619" s="1"/>
      <c r="T619" s="1"/>
    </row>
    <row r="620" spans="18:20" ht="15.75" x14ac:dyDescent="0.25">
      <c r="R620" s="1"/>
      <c r="S620" s="1"/>
      <c r="T620" s="1"/>
    </row>
    <row r="621" spans="18:20" ht="15.75" x14ac:dyDescent="0.25">
      <c r="R621" s="1"/>
      <c r="S621" s="1"/>
      <c r="T621" s="1"/>
    </row>
    <row r="622" spans="18:20" ht="15.75" x14ac:dyDescent="0.2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M39:P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2023-08-24T10:49:46Z</cp:lastPrinted>
  <dcterms:created xsi:type="dcterms:W3CDTF">2003-01-15T07:28:18Z</dcterms:created>
  <dcterms:modified xsi:type="dcterms:W3CDTF">2025-08-21T07:22:45Z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